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F02D13D-3914-420F-8A08-4310112C024D}" xr6:coauthVersionLast="47" xr6:coauthVersionMax="47" xr10:uidLastSave="{00000000-0000-0000-0000-000000000000}"/>
  <bookViews>
    <workbookView xWindow="-90" yWindow="-90" windowWidth="19380" windowHeight="10260" firstSheet="2" activeTab="4" xr2:uid="{00000000-000D-0000-FFFF-FFFF00000000}"/>
  </bookViews>
  <sheets>
    <sheet name="climate_data" sheetId="2" r:id="rId1"/>
    <sheet name="Data Information" sheetId="3" r:id="rId2"/>
    <sheet name="Summary Statistics" sheetId="4" r:id="rId3"/>
    <sheet name="Frequency Table" sheetId="5" r:id="rId4"/>
    <sheet name="Visualization" sheetId="6" r:id="rId5"/>
    <sheet name="Interpretation" sheetId="7" r:id="rId6"/>
  </sheets>
  <definedNames>
    <definedName name="_xlchart.v1.0" hidden="1">Visualization!$C$2:$C$501</definedName>
    <definedName name="_xlchart.v1.1" hidden="1">Visualization!$E$1</definedName>
    <definedName name="_xlchart.v1.10" hidden="1">Visualization!$E$1</definedName>
    <definedName name="_xlchart.v1.11" hidden="1">Visualization!$E$2:$E$501</definedName>
    <definedName name="_xlchart.v1.2" hidden="1">Visualization!$E$2:$E$501</definedName>
    <definedName name="_xlchart.v1.3" hidden="1">'Frequency Table'!$N$6:$O$10</definedName>
    <definedName name="_xlchart.v1.4" hidden="1">Visualization!$F$1</definedName>
    <definedName name="_xlchart.v1.5" hidden="1">Visualization!$F$2:$F$501</definedName>
    <definedName name="_xlchart.v1.6" hidden="1">Visualization!$C$2:$C$501</definedName>
    <definedName name="_xlchart.v1.7" hidden="1">Visualization!$E$1</definedName>
    <definedName name="_xlchart.v1.8" hidden="1">Visualization!$E$2:$E$501</definedName>
    <definedName name="_xlchart.v1.9" hidden="1">Visualization!$C$2:$C$501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4" l="1"/>
  <c r="U13" i="4"/>
  <c r="P16" i="5"/>
  <c r="P16" i="5" a="1"/>
  <c r="R8" i="5"/>
  <c r="P6" i="5"/>
  <c r="P6" i="5" a="1"/>
  <c r="U17" i="4"/>
  <c r="R17" i="4"/>
  <c r="Q17" i="4"/>
  <c r="P17" i="4"/>
  <c r="O17" i="4"/>
  <c r="U16" i="4"/>
  <c r="R16" i="4"/>
  <c r="Q16" i="4"/>
  <c r="P16" i="4"/>
  <c r="O16" i="4"/>
  <c r="U15" i="4"/>
  <c r="R15" i="4"/>
  <c r="Q15" i="4"/>
  <c r="P15" i="4"/>
  <c r="O15" i="4"/>
  <c r="R13" i="4"/>
  <c r="Q13" i="4"/>
  <c r="P13" i="4"/>
  <c r="O13" i="4"/>
  <c r="U12" i="4"/>
  <c r="R12" i="4"/>
  <c r="Q12" i="4"/>
  <c r="P12" i="4"/>
  <c r="O12" i="4"/>
  <c r="U11" i="4"/>
  <c r="R11" i="4"/>
  <c r="Q11" i="4"/>
  <c r="P11" i="4"/>
  <c r="O11" i="4"/>
  <c r="U10" i="4"/>
  <c r="R10" i="4"/>
  <c r="Q10" i="4"/>
  <c r="P10" i="4"/>
  <c r="O10" i="4"/>
  <c r="U9" i="4"/>
  <c r="R9" i="4"/>
  <c r="Q9" i="4"/>
  <c r="O9" i="4"/>
  <c r="U7" i="4"/>
  <c r="R7" i="4"/>
  <c r="R7" i="4" a="1"/>
  <c r="Q7" i="4"/>
  <c r="Q7" i="4" a="1"/>
  <c r="P7" i="4"/>
  <c r="P7" i="4" a="1"/>
  <c r="O7" i="4"/>
  <c r="O7" i="4" a="1"/>
  <c r="U6" i="4"/>
  <c r="R6" i="4"/>
  <c r="Q6" i="4"/>
  <c r="P6" i="4"/>
  <c r="O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<sst xmlns="http://schemas.openxmlformats.org/spreadsheetml/2006/main" count="6114" uniqueCount="86">
  <si>
    <t>Year</t>
  </si>
  <si>
    <t>Month</t>
  </si>
  <si>
    <t>Season</t>
  </si>
  <si>
    <t>Region</t>
  </si>
  <si>
    <t>Average_Temperature_C</t>
  </si>
  <si>
    <t>Rainfall_mm</t>
  </si>
  <si>
    <t>Humidity_percent</t>
  </si>
  <si>
    <t>Wind_Speed_kmh</t>
  </si>
  <si>
    <t>Solar_Radiation_Wpm2</t>
  </si>
  <si>
    <t>Spring</t>
  </si>
  <si>
    <t>Winter</t>
  </si>
  <si>
    <t>Summer</t>
  </si>
  <si>
    <t>Autumn</t>
  </si>
  <si>
    <t>North America</t>
  </si>
  <si>
    <t>Asia</t>
  </si>
  <si>
    <t>Europe</t>
  </si>
  <si>
    <t>South America</t>
  </si>
  <si>
    <t>Oceania</t>
  </si>
  <si>
    <t>Africa</t>
  </si>
  <si>
    <t>May</t>
  </si>
  <si>
    <t>January</t>
  </si>
  <si>
    <t>July</t>
  </si>
  <si>
    <t>June</t>
  </si>
  <si>
    <t>March</t>
  </si>
  <si>
    <t>December</t>
  </si>
  <si>
    <t>October</t>
  </si>
  <si>
    <t>September</t>
  </si>
  <si>
    <t>April</t>
  </si>
  <si>
    <t>February</t>
  </si>
  <si>
    <t>August</t>
  </si>
  <si>
    <t>November</t>
  </si>
  <si>
    <t>Column Name</t>
  </si>
  <si>
    <t>Description</t>
  </si>
  <si>
    <t>Data Type</t>
  </si>
  <si>
    <t>Numerical</t>
  </si>
  <si>
    <t>Example Values</t>
  </si>
  <si>
    <t>2000-2025</t>
  </si>
  <si>
    <t>Categorical (Nominal)</t>
  </si>
  <si>
    <t>January, Febuary etc.</t>
  </si>
  <si>
    <t>Winter, Summer etc.</t>
  </si>
  <si>
    <t>Asia, Africa, Europe</t>
  </si>
  <si>
    <t>Average_Temperature</t>
  </si>
  <si>
    <t xml:space="preserve">Numerical </t>
  </si>
  <si>
    <t xml:space="preserve"> -10 to 40  degrees</t>
  </si>
  <si>
    <t>Rainall_mm</t>
  </si>
  <si>
    <t>30 - 90%</t>
  </si>
  <si>
    <t>Humidity_perent</t>
  </si>
  <si>
    <t>0 - 50 km/h</t>
  </si>
  <si>
    <t>Solar_Radiatopm_Wpm2</t>
  </si>
  <si>
    <t>100 - 800 W/m2</t>
  </si>
  <si>
    <t>Years of climate Change</t>
  </si>
  <si>
    <t>Periods of climate Change</t>
  </si>
  <si>
    <t>Continents for cimate changes</t>
  </si>
  <si>
    <t>Rainfall measurement in milimeters</t>
  </si>
  <si>
    <t xml:space="preserve">Amount of water vapor in the air </t>
  </si>
  <si>
    <t>Average temperature of occurrence in degrees</t>
  </si>
  <si>
    <t>Electromagnetic Radiation emitted by the Sun</t>
  </si>
  <si>
    <t>Monthly changes of weather conditions</t>
  </si>
  <si>
    <t>Mean(Average)</t>
  </si>
  <si>
    <t>Mode</t>
  </si>
  <si>
    <t>Median</t>
  </si>
  <si>
    <t>Variance</t>
  </si>
  <si>
    <t>Standard Deviation</t>
  </si>
  <si>
    <t>Skewness</t>
  </si>
  <si>
    <t>Kurtosis</t>
  </si>
  <si>
    <t>Min</t>
  </si>
  <si>
    <t>Max</t>
  </si>
  <si>
    <t>Range</t>
  </si>
  <si>
    <t>FREQUENCY TABLE FOR RAINFALL_MM</t>
  </si>
  <si>
    <t>Categories</t>
  </si>
  <si>
    <t>Low</t>
  </si>
  <si>
    <t>High</t>
  </si>
  <si>
    <t>Frequency</t>
  </si>
  <si>
    <t>Very low</t>
  </si>
  <si>
    <t>low</t>
  </si>
  <si>
    <t>Moderate</t>
  </si>
  <si>
    <t>Very High</t>
  </si>
  <si>
    <t>High(Bin)</t>
  </si>
  <si>
    <t>FREQUENCY TABLE FOR WIND_SPEED_KMH</t>
  </si>
  <si>
    <t>Analysis on the Climate dataset Exploration</t>
  </si>
  <si>
    <t xml:space="preserve">The variable with the highest variation is Solar Radiation with variance of 41021 which shows inconsistency in the measurements </t>
  </si>
  <si>
    <t>The next highest variation parameter is the Rainfall also with a variance of 1656.239</t>
  </si>
  <si>
    <t>There are outliers in rainfall and this is a measure by the kurtosis indicating a value</t>
  </si>
  <si>
    <t>a value of 1.50 showing an upward extension beyond a normal distribution</t>
  </si>
  <si>
    <t>Another indication of outliers is its skewness, which is positively skewed and has the highest value</t>
  </si>
  <si>
    <t>Winter showed an extreme average temperature of 30 degrees far above that of summer implying that though it was cold, there was a bit abnormalities of experiencing positively high 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</si>
</sst>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2"/>
      <color theme="0"/>
      <name val="Times New Roman"/>
      <family val="1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10" fontId="0" fillId="0" borderId="0" xfId="0" applyNumberFormat="1"/>
    <xf numFmtId="0" fontId="3" fillId="0" borderId="2" xfId="0" applyFont="1" applyBorder="1"/>
    <xf numFmtId="0" fontId="0" fillId="0" borderId="3" xfId="0" applyBorder="1"/>
    <xf numFmtId="2" fontId="0" fillId="0" borderId="3" xfId="0" applyNumberFormat="1" applyBorder="1"/>
    <xf numFmtId="9" fontId="0" fillId="0" borderId="3" xfId="1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1" fillId="0" borderId="5" xfId="0" applyFont="1" applyBorder="1"/>
    <xf numFmtId="0" fontId="3" fillId="0" borderId="1" xfId="0" applyFont="1" applyBorder="1"/>
    <xf numFmtId="0" fontId="0" fillId="2" borderId="1" xfId="0" applyFill="1" applyBorder="1"/>
    <xf numFmtId="0" fontId="3" fillId="3" borderId="1" xfId="0" applyFont="1" applyFill="1" applyBorder="1"/>
    <xf numFmtId="0" fontId="0" fillId="3" borderId="1" xfId="0" applyFill="1" applyBorder="1"/>
    <xf numFmtId="0" fontId="5" fillId="4" borderId="1" xfId="0" applyFont="1" applyFill="1" applyBorder="1"/>
    <xf numFmtId="0" fontId="7" fillId="5" borderId="1" xfId="0" applyFont="1" applyFill="1" applyBorder="1"/>
    <xf numFmtId="0" fontId="6" fillId="5" borderId="1" xfId="0" applyFont="1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6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8" borderId="1" xfId="0" applyFill="1" applyBorder="1"/>
  </cellXfs>
  <cellStyles count="2">
    <cellStyle name="Normal" xfId="0" builtinId="0"/>
    <cellStyle name="Percent" xfId="1" builtinId="5"/>
  </cellStyles>
  <dxfs count="20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Frequency Distribution of Rainfall_mm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/>
            </a:rPr>
            <a:t>Frequency Distribution of Rainfall_mm</a:t>
          </a:r>
        </a:p>
      </cx:txPr>
    </cx:title>
    <cx:plotArea>
      <cx:plotAreaRegion>
        <cx:series layoutId="clusteredColumn" uniqueId="{0736C779-0EF0-452C-9304-52C06F67AA72}">
          <cx:tx>
            <cx:txData>
              <cx:f>_xlchart.v1.4</cx:f>
              <cx:v>Rainfall_mm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Rainfall_mm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/>
                </a:rPr>
                <a:t>Rainfall_mm</a:t>
              </a:r>
            </a:p>
          </cx:txPr>
        </cx:title>
        <cx:tickLabels/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Calibri"/>
                  </a:rPr>
                  <a:t>Frequency</a:t>
                </a:r>
              </a:p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Boxplot of Average_Temperature vs Season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/>
            </a:rPr>
            <a:t>Boxplot of Average_Temperature vs Season</a:t>
          </a:r>
        </a:p>
      </cx:txPr>
    </cx:title>
    <cx:plotArea>
      <cx:plotAreaRegion>
        <cx:series layoutId="boxWhisker" uniqueId="{AFA6E7A4-0DA1-4A2B-9FD5-5DDD54B3C686}">
          <cx:tx>
            <cx:txData>
              <cx:f>_xlchart.v1.10</cx:f>
              <cx:v>Average_Temperature_C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1096962</xdr:colOff>
      <xdr:row>4</xdr:row>
      <xdr:rowOff>120650</xdr:rowOff>
    </xdr:from>
    <xdr:to>
      <xdr:col>10</xdr:col>
      <xdr:colOff>280987</xdr:colOff>
      <xdr:row>19</xdr:row>
      <xdr:rowOff>53975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0812076-53C7-F76B-CECA-30F6BE5A4A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4087" y="882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998537</xdr:colOff>
      <xdr:row>1</xdr:row>
      <xdr:rowOff>133350</xdr:rowOff>
    </xdr:from>
    <xdr:to>
      <xdr:col>6</xdr:col>
      <xdr:colOff>93662</xdr:colOff>
      <xdr:row>16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2E8E3B3-1576-D27B-044A-F538BCFCDD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44812" y="333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6BFDE3-AF4C-44DA-9FE4-D8B067EF444E}" name="Table2" displayName="Table2" ref="A1:I501" totalsRowShown="0" headerRowDxfId="19" headerRowBorderDxfId="18" tableBorderDxfId="17">
  <autoFilter ref="A1:I501" xr:uid="{4B6BFDE3-AF4C-44DA-9FE4-D8B067EF444E}"/>
  <tableColumns count="9">
    <tableColumn id="1" xr3:uid="{13C76475-AC67-4238-87DD-3DA35B5EAD90}" name="Year"/>
    <tableColumn id="2" xr3:uid="{546425EB-CF82-4C6B-9713-BEC9639A5415}" name="Month"/>
    <tableColumn id="3" xr3:uid="{7C116019-BC93-4E61-9D07-09E1E69797A3}" name="Season"/>
    <tableColumn id="4" xr3:uid="{929C4CCD-C88E-42D5-87C8-48571D4D1794}" name="Region"/>
    <tableColumn id="5" xr3:uid="{7F9EC0AB-8C69-453B-BD6B-4A58A7E649A0}" name="Average_Temperature_C"/>
    <tableColumn id="6" xr3:uid="{B67566CB-82F9-49A5-9D3B-564CCED58E32}" name="Rainfall_mm"/>
    <tableColumn id="7" xr3:uid="{5DA25963-EB5E-40CC-88D9-7F37A8A17930}" name="Humidity_percent"/>
    <tableColumn id="8" xr3:uid="{4EC2ADD6-95F5-4540-B968-3013BD752FA8}" name="Wind_Speed_kmh"/>
    <tableColumn id="9" xr3:uid="{B1CDE5D1-1E9C-4171-B1D1-5A5C492889D3}" name="Solar_Radiation_Wpm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7BAA0-4C08-4A18-84BF-F31F0850C928}" name="Table1" displayName="Table1" ref="B3:E11" totalsRowShown="0" headerRowDxfId="16" headerRowBorderDxfId="15" tableBorderDxfId="14" totalsRowBorderDxfId="13">
  <autoFilter ref="B3:E11" xr:uid="{3087BAA0-4C08-4A18-84BF-F31F0850C928}"/>
  <tableColumns count="4">
    <tableColumn id="1" xr3:uid="{522635D7-D887-4C6B-A8AA-2667DCF0D038}" name="Column Name" dataDxfId="12"/>
    <tableColumn id="2" xr3:uid="{9AC46DEA-2240-4E84-8D0F-7BADBEDDA41C}" name="Description" dataDxfId="11"/>
    <tableColumn id="3" xr3:uid="{CA5CE85E-8DA8-4461-BBF6-87CCC2FD786F}" name="Data Type" dataDxfId="10"/>
    <tableColumn id="4" xr3:uid="{10AC14BB-D655-4944-8F13-B241CAC29483}" name="Example Values" dataDxfId="9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2CE11E-AB59-4741-842F-F1B56BC92A4A}" name="Table24" displayName="Table24" ref="A2:I502" totalsRowShown="0" headerRowDxfId="8" headerRowBorderDxfId="7" tableBorderDxfId="6">
  <autoFilter ref="A2:I502" xr:uid="{0B2CE11E-AB59-4741-842F-F1B56BC92A4A}"/>
  <tableColumns count="9">
    <tableColumn id="1" xr3:uid="{782215B7-CD04-4AA5-B435-E27D2E17A712}" name="Year"/>
    <tableColumn id="2" xr3:uid="{4572F483-E41C-4EFF-97EC-AA91C27BF510}" name="Month"/>
    <tableColumn id="3" xr3:uid="{4B72FAB0-C030-45E0-9E16-18C76CD8B944}" name="Season"/>
    <tableColumn id="4" xr3:uid="{D16F1A59-713F-449F-B1A0-407260338017}" name="Region"/>
    <tableColumn id="5" xr3:uid="{AA9352BC-F206-44D7-9400-68882B199F73}" name="Average_Temperature_C"/>
    <tableColumn id="6" xr3:uid="{0F214FCD-49D7-4195-B40E-D5CAD1E34283}" name="Rainfall_mm"/>
    <tableColumn id="7" xr3:uid="{FD6A8229-4DC4-438A-BECC-28E327C74EA1}" name="Humidity_percent"/>
    <tableColumn id="8" xr3:uid="{EEFEDFF4-4821-479A-8A77-E66802702EE8}" name="Wind_Speed_kmh"/>
    <tableColumn id="9" xr3:uid="{F95E3358-47DA-4595-A95F-01B97CD7BE2B}" name="Solar_Radiation_Wpm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4B4C27-3F65-4410-895C-E2448011C799}" name="Table28" displayName="Table28" ref="A2:I502" totalsRowShown="0" headerRowDxfId="5" headerRowBorderDxfId="4" tableBorderDxfId="3">
  <autoFilter ref="A2:I502" xr:uid="{364B4C27-3F65-4410-895C-E2448011C799}"/>
  <tableColumns count="9">
    <tableColumn id="1" xr3:uid="{0AE08C9A-CA44-4E31-9F6A-81165E84F053}" name="Year"/>
    <tableColumn id="2" xr3:uid="{54C18649-445D-4519-84A7-A94C4B2A59E1}" name="Month"/>
    <tableColumn id="3" xr3:uid="{6B6C7A74-6144-4FF0-A89F-B0BF7E913D21}" name="Season"/>
    <tableColumn id="4" xr3:uid="{0D616B6D-9931-4456-8B4A-BB3629753772}" name="Region"/>
    <tableColumn id="5" xr3:uid="{157F6019-5279-42FF-9637-F3C3F21CC8A8}" name="Average_Temperature_C"/>
    <tableColumn id="6" xr3:uid="{2E11F62B-CB32-4124-8B41-9375083EAF0B}" name="Rainfall_mm"/>
    <tableColumn id="7" xr3:uid="{6E687BBE-99C5-4FCA-8CC1-92A3C64B33EA}" name="Humidity_percent"/>
    <tableColumn id="8" xr3:uid="{98650D19-7576-4CBA-8463-F167DAFAEA64}" name="Wind_Speed_kmh"/>
    <tableColumn id="9" xr3:uid="{E893E236-35CE-4D50-BF17-0F6270AD6C86}" name="Solar_Radiation_Wpm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04DE2D-2FBF-41A4-BC6C-9321340CEAED}" name="Table29" displayName="Table29" ref="A1:I501" totalsRowShown="0" headerRowDxfId="2" headerRowBorderDxfId="1" tableBorderDxfId="0">
  <autoFilter ref="A1:I501" xr:uid="{4804DE2D-2FBF-41A4-BC6C-9321340CEAED}"/>
  <tableColumns count="9">
    <tableColumn id="1" xr3:uid="{4F2786CE-E3B4-4542-AC5A-EF68F6DF4DA0}" name="Year"/>
    <tableColumn id="2" xr3:uid="{CDBB8BB2-FDE8-44F6-A7F5-978F18404168}" name="Month"/>
    <tableColumn id="3" xr3:uid="{2BFC716C-C633-41AE-9A9E-F2F3DF22EE7B}" name="Season"/>
    <tableColumn id="4" xr3:uid="{94D815FE-3470-4B40-9A3C-274F046359BB}" name="Region"/>
    <tableColumn id="5" xr3:uid="{7B5931BF-E967-4DD8-922A-F4748414EAEA}" name="Average_Temperature_C"/>
    <tableColumn id="6" xr3:uid="{7A3650FA-E214-4B8D-9D08-F4E9346EF8F6}" name="Rainfall_mm"/>
    <tableColumn id="7" xr3:uid="{E39F5578-0633-4C71-BE94-A88CA07C3F91}" name="Humidity_percent"/>
    <tableColumn id="8" xr3:uid="{5611499B-DCE1-4462-A5D1-89EFDE5C626D}" name="Wind_Speed_kmh"/>
    <tableColumn id="9" xr3:uid="{22686A19-A6C5-4960-B37D-4FC5829468EF}" name="Solar_Radiation_Wpm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C40F-76D0-4372-882F-D85ECA43CE65}">
  <dimension ref="A1:I501"/>
  <sheetViews>
    <sheetView topLeftCell="B1" workbookViewId="0">
      <selection activeCell="E3" sqref="E3"/>
    </sheetView>
  </sheetViews>
  <sheetFormatPr defaultRowHeight="14.75" x14ac:dyDescent="0.75"/>
  <cols>
    <col min="1" max="1" width="13.40625" customWidth="1"/>
    <col min="2" max="2" width="13.54296875" customWidth="1"/>
    <col min="3" max="3" width="16.7265625" customWidth="1"/>
    <col min="4" max="4" width="17.26953125" customWidth="1"/>
    <col min="5" max="5" width="26.86328125" customWidth="1"/>
    <col min="6" max="6" width="21.86328125" customWidth="1"/>
    <col min="7" max="7" width="19.54296875" customWidth="1"/>
    <col min="8" max="8" width="19.76953125" customWidth="1"/>
    <col min="9" max="9" width="25" customWidth="1"/>
  </cols>
  <sheetData>
    <row r="1" spans="1:9" ht="15.75" x14ac:dyDescent="0.7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75">
      <c r="A2">
        <v>2006</v>
      </c>
      <c r="B2" t="s">
        <v>19</v>
      </c>
      <c r="C2" t="s">
        <v>9</v>
      </c>
      <c r="D2" t="s">
        <v>13</v>
      </c>
      <c r="E2">
        <v>24.4</v>
      </c>
      <c r="F2">
        <v>140.69999999999999</v>
      </c>
      <c r="G2">
        <v>87</v>
      </c>
      <c r="H2">
        <v>26.1</v>
      </c>
      <c r="I2">
        <v>304</v>
      </c>
    </row>
    <row r="3" spans="1:9" x14ac:dyDescent="0.75">
      <c r="A3">
        <v>2019</v>
      </c>
      <c r="B3" t="s">
        <v>20</v>
      </c>
      <c r="C3" t="s">
        <v>10</v>
      </c>
      <c r="D3" t="s">
        <v>14</v>
      </c>
      <c r="E3">
        <v>11.7</v>
      </c>
      <c r="F3">
        <v>23.8</v>
      </c>
      <c r="G3">
        <v>72.2</v>
      </c>
      <c r="H3">
        <v>3.4</v>
      </c>
      <c r="I3">
        <v>245.3</v>
      </c>
    </row>
    <row r="4" spans="1:9" x14ac:dyDescent="0.75">
      <c r="A4">
        <v>2014</v>
      </c>
      <c r="B4" t="s">
        <v>21</v>
      </c>
      <c r="C4" t="s">
        <v>11</v>
      </c>
      <c r="D4" t="s">
        <v>14</v>
      </c>
      <c r="E4">
        <v>2.2999999999999998</v>
      </c>
      <c r="F4">
        <v>29.1</v>
      </c>
      <c r="G4">
        <v>47.9</v>
      </c>
      <c r="H4">
        <v>18.600000000000001</v>
      </c>
      <c r="I4">
        <v>266.7</v>
      </c>
    </row>
    <row r="5" spans="1:9" x14ac:dyDescent="0.75">
      <c r="A5">
        <v>2010</v>
      </c>
      <c r="B5" t="s">
        <v>19</v>
      </c>
      <c r="C5" t="s">
        <v>9</v>
      </c>
      <c r="D5" t="s">
        <v>15</v>
      </c>
      <c r="E5">
        <v>31</v>
      </c>
      <c r="F5">
        <v>14.3</v>
      </c>
      <c r="G5">
        <v>36.299999999999997</v>
      </c>
      <c r="H5">
        <v>46</v>
      </c>
      <c r="I5">
        <v>735.9</v>
      </c>
    </row>
    <row r="6" spans="1:9" x14ac:dyDescent="0.75">
      <c r="A6">
        <v>2007</v>
      </c>
      <c r="B6" t="s">
        <v>22</v>
      </c>
      <c r="C6" t="s">
        <v>11</v>
      </c>
      <c r="D6" t="s">
        <v>15</v>
      </c>
      <c r="E6">
        <v>30</v>
      </c>
      <c r="F6">
        <v>144.4</v>
      </c>
      <c r="G6">
        <v>76.900000000000006</v>
      </c>
      <c r="H6">
        <v>29.2</v>
      </c>
      <c r="I6">
        <v>427.6</v>
      </c>
    </row>
    <row r="7" spans="1:9" x14ac:dyDescent="0.75">
      <c r="A7">
        <v>2020</v>
      </c>
      <c r="B7" t="s">
        <v>21</v>
      </c>
      <c r="C7" t="s">
        <v>11</v>
      </c>
      <c r="D7" t="s">
        <v>16</v>
      </c>
      <c r="E7">
        <v>24.7</v>
      </c>
      <c r="F7">
        <v>100.2</v>
      </c>
      <c r="G7">
        <v>68.599999999999994</v>
      </c>
      <c r="H7">
        <v>26.9</v>
      </c>
      <c r="I7">
        <v>426.4</v>
      </c>
    </row>
    <row r="8" spans="1:9" x14ac:dyDescent="0.75">
      <c r="A8">
        <v>2006</v>
      </c>
      <c r="B8" t="s">
        <v>23</v>
      </c>
      <c r="C8" t="s">
        <v>9</v>
      </c>
      <c r="D8" t="s">
        <v>17</v>
      </c>
      <c r="E8">
        <v>3.6</v>
      </c>
      <c r="F8">
        <v>98.5</v>
      </c>
      <c r="G8">
        <v>32.9</v>
      </c>
      <c r="H8">
        <v>13.4</v>
      </c>
      <c r="I8">
        <v>632.4</v>
      </c>
    </row>
    <row r="9" spans="1:9" x14ac:dyDescent="0.75">
      <c r="A9">
        <v>2025</v>
      </c>
      <c r="B9" t="s">
        <v>24</v>
      </c>
      <c r="C9" t="s">
        <v>10</v>
      </c>
      <c r="D9" t="s">
        <v>16</v>
      </c>
      <c r="E9">
        <v>19.5</v>
      </c>
      <c r="F9">
        <v>38.4</v>
      </c>
      <c r="G9">
        <v>51.6</v>
      </c>
      <c r="H9">
        <v>18.399999999999999</v>
      </c>
      <c r="I9">
        <v>208.1</v>
      </c>
    </row>
    <row r="10" spans="1:9" x14ac:dyDescent="0.75">
      <c r="A10">
        <v>2018</v>
      </c>
      <c r="B10" t="s">
        <v>25</v>
      </c>
      <c r="C10" t="s">
        <v>12</v>
      </c>
      <c r="D10" t="s">
        <v>18</v>
      </c>
      <c r="E10">
        <v>8</v>
      </c>
      <c r="F10">
        <v>13.2</v>
      </c>
      <c r="G10">
        <v>87.4</v>
      </c>
      <c r="H10">
        <v>44.8</v>
      </c>
      <c r="I10">
        <v>441.1</v>
      </c>
    </row>
    <row r="11" spans="1:9" x14ac:dyDescent="0.75">
      <c r="A11">
        <v>2022</v>
      </c>
      <c r="B11" t="s">
        <v>23</v>
      </c>
      <c r="C11" t="s">
        <v>9</v>
      </c>
      <c r="D11" t="s">
        <v>18</v>
      </c>
      <c r="E11">
        <v>-5.4</v>
      </c>
      <c r="F11">
        <v>9.5</v>
      </c>
      <c r="G11">
        <v>60</v>
      </c>
      <c r="H11">
        <v>33.299999999999997</v>
      </c>
      <c r="I11">
        <v>401</v>
      </c>
    </row>
    <row r="12" spans="1:9" x14ac:dyDescent="0.75">
      <c r="A12">
        <v>2010</v>
      </c>
      <c r="B12" t="s">
        <v>19</v>
      </c>
      <c r="C12" t="s">
        <v>9</v>
      </c>
      <c r="D12" t="s">
        <v>16</v>
      </c>
      <c r="E12">
        <v>35.9</v>
      </c>
      <c r="F12">
        <v>125.1</v>
      </c>
      <c r="G12">
        <v>56</v>
      </c>
      <c r="H12">
        <v>39.4</v>
      </c>
      <c r="I12">
        <v>517.79999999999995</v>
      </c>
    </row>
    <row r="13" spans="1:9" x14ac:dyDescent="0.75">
      <c r="A13">
        <v>2010</v>
      </c>
      <c r="B13" t="s">
        <v>22</v>
      </c>
      <c r="C13" t="s">
        <v>11</v>
      </c>
      <c r="D13" t="s">
        <v>17</v>
      </c>
      <c r="E13">
        <v>-3.2</v>
      </c>
      <c r="F13">
        <v>75.2</v>
      </c>
      <c r="G13">
        <v>57.5</v>
      </c>
      <c r="H13">
        <v>22.7</v>
      </c>
      <c r="I13">
        <v>799.7</v>
      </c>
    </row>
    <row r="14" spans="1:9" x14ac:dyDescent="0.75">
      <c r="A14">
        <v>2023</v>
      </c>
      <c r="B14" t="s">
        <v>26</v>
      </c>
      <c r="C14" t="s">
        <v>12</v>
      </c>
      <c r="D14" t="s">
        <v>16</v>
      </c>
      <c r="E14">
        <v>37.5</v>
      </c>
      <c r="F14">
        <v>85.5</v>
      </c>
      <c r="G14">
        <v>42.5</v>
      </c>
      <c r="H14">
        <v>31.5</v>
      </c>
      <c r="I14">
        <v>638.6</v>
      </c>
    </row>
    <row r="15" spans="1:9" x14ac:dyDescent="0.75">
      <c r="A15">
        <v>2020</v>
      </c>
      <c r="B15" t="s">
        <v>24</v>
      </c>
      <c r="C15" t="s">
        <v>10</v>
      </c>
      <c r="D15" t="s">
        <v>17</v>
      </c>
      <c r="E15">
        <v>12.3</v>
      </c>
      <c r="F15">
        <v>61.7</v>
      </c>
      <c r="G15">
        <v>52.1</v>
      </c>
      <c r="H15">
        <v>12.4</v>
      </c>
      <c r="I15">
        <v>378.5</v>
      </c>
    </row>
    <row r="16" spans="1:9" x14ac:dyDescent="0.75">
      <c r="A16">
        <v>2003</v>
      </c>
      <c r="B16" t="s">
        <v>19</v>
      </c>
      <c r="C16" t="s">
        <v>9</v>
      </c>
      <c r="D16" t="s">
        <v>17</v>
      </c>
      <c r="E16">
        <v>-0.7</v>
      </c>
      <c r="F16">
        <v>26.1</v>
      </c>
      <c r="G16">
        <v>52.2</v>
      </c>
      <c r="H16">
        <v>35.299999999999997</v>
      </c>
      <c r="I16">
        <v>679.3</v>
      </c>
    </row>
    <row r="17" spans="1:9" x14ac:dyDescent="0.75">
      <c r="A17">
        <v>2007</v>
      </c>
      <c r="B17" t="s">
        <v>20</v>
      </c>
      <c r="C17" t="s">
        <v>10</v>
      </c>
      <c r="D17" t="s">
        <v>13</v>
      </c>
      <c r="E17">
        <v>17.100000000000001</v>
      </c>
      <c r="F17">
        <v>39.9</v>
      </c>
      <c r="G17">
        <v>33.1</v>
      </c>
      <c r="H17">
        <v>21.4</v>
      </c>
      <c r="I17">
        <v>219.5</v>
      </c>
    </row>
    <row r="18" spans="1:9" x14ac:dyDescent="0.75">
      <c r="A18">
        <v>2023</v>
      </c>
      <c r="B18" t="s">
        <v>27</v>
      </c>
      <c r="C18" t="s">
        <v>9</v>
      </c>
      <c r="D18" t="s">
        <v>17</v>
      </c>
      <c r="E18">
        <v>33.6</v>
      </c>
      <c r="F18">
        <v>20.7</v>
      </c>
      <c r="G18">
        <v>76.099999999999994</v>
      </c>
      <c r="H18">
        <v>22.1</v>
      </c>
      <c r="I18">
        <v>121.3</v>
      </c>
    </row>
    <row r="19" spans="1:9" x14ac:dyDescent="0.75">
      <c r="A19">
        <v>2002</v>
      </c>
      <c r="B19" t="s">
        <v>19</v>
      </c>
      <c r="C19" t="s">
        <v>9</v>
      </c>
      <c r="D19" t="s">
        <v>15</v>
      </c>
      <c r="E19">
        <v>26.6</v>
      </c>
      <c r="F19">
        <v>18.3</v>
      </c>
      <c r="G19">
        <v>55</v>
      </c>
      <c r="H19">
        <v>32.5</v>
      </c>
      <c r="I19">
        <v>243.1</v>
      </c>
    </row>
    <row r="20" spans="1:9" x14ac:dyDescent="0.75">
      <c r="A20">
        <v>2021</v>
      </c>
      <c r="B20" t="s">
        <v>24</v>
      </c>
      <c r="C20" t="s">
        <v>10</v>
      </c>
      <c r="D20" t="s">
        <v>17</v>
      </c>
      <c r="E20">
        <v>30.3</v>
      </c>
      <c r="F20">
        <v>94.7</v>
      </c>
      <c r="G20">
        <v>79.3</v>
      </c>
      <c r="H20">
        <v>46.8</v>
      </c>
      <c r="I20">
        <v>338.3</v>
      </c>
    </row>
    <row r="21" spans="1:9" x14ac:dyDescent="0.75">
      <c r="A21">
        <v>2020</v>
      </c>
      <c r="B21" t="s">
        <v>25</v>
      </c>
      <c r="C21" t="s">
        <v>12</v>
      </c>
      <c r="D21" t="s">
        <v>17</v>
      </c>
      <c r="E21">
        <v>22.9</v>
      </c>
      <c r="F21">
        <v>10.5</v>
      </c>
      <c r="G21">
        <v>81</v>
      </c>
      <c r="H21">
        <v>3.2</v>
      </c>
      <c r="I21">
        <v>457.4</v>
      </c>
    </row>
    <row r="22" spans="1:9" x14ac:dyDescent="0.75">
      <c r="A22">
        <v>2001</v>
      </c>
      <c r="B22" t="s">
        <v>25</v>
      </c>
      <c r="C22" t="s">
        <v>12</v>
      </c>
      <c r="D22" t="s">
        <v>17</v>
      </c>
      <c r="E22">
        <v>24.6</v>
      </c>
      <c r="F22">
        <v>20.8</v>
      </c>
      <c r="G22">
        <v>42.7</v>
      </c>
      <c r="H22">
        <v>41.2</v>
      </c>
      <c r="I22">
        <v>530.6</v>
      </c>
    </row>
    <row r="23" spans="1:9" x14ac:dyDescent="0.75">
      <c r="A23">
        <v>2023</v>
      </c>
      <c r="B23" t="s">
        <v>19</v>
      </c>
      <c r="C23" t="s">
        <v>9</v>
      </c>
      <c r="D23" t="s">
        <v>18</v>
      </c>
      <c r="E23">
        <v>32.5</v>
      </c>
      <c r="F23">
        <v>41.8</v>
      </c>
      <c r="G23">
        <v>69.400000000000006</v>
      </c>
      <c r="H23">
        <v>14.6</v>
      </c>
      <c r="I23">
        <v>737.4</v>
      </c>
    </row>
    <row r="24" spans="1:9" x14ac:dyDescent="0.75">
      <c r="A24">
        <v>2011</v>
      </c>
      <c r="B24" t="s">
        <v>21</v>
      </c>
      <c r="C24" t="s">
        <v>11</v>
      </c>
      <c r="D24" t="s">
        <v>15</v>
      </c>
      <c r="E24">
        <v>2.5</v>
      </c>
      <c r="F24">
        <v>54.2</v>
      </c>
      <c r="G24">
        <v>58.3</v>
      </c>
      <c r="H24">
        <v>22.2</v>
      </c>
      <c r="I24">
        <v>456.9</v>
      </c>
    </row>
    <row r="25" spans="1:9" x14ac:dyDescent="0.75">
      <c r="A25">
        <v>2005</v>
      </c>
      <c r="B25" t="s">
        <v>27</v>
      </c>
      <c r="C25" t="s">
        <v>9</v>
      </c>
      <c r="D25" t="s">
        <v>15</v>
      </c>
      <c r="E25">
        <v>14.5</v>
      </c>
      <c r="F25">
        <v>14.1</v>
      </c>
      <c r="G25">
        <v>82.8</v>
      </c>
      <c r="H25">
        <v>1.1000000000000001</v>
      </c>
      <c r="I25">
        <v>450.9</v>
      </c>
    </row>
    <row r="26" spans="1:9" x14ac:dyDescent="0.75">
      <c r="A26">
        <v>2001</v>
      </c>
      <c r="B26" t="s">
        <v>20</v>
      </c>
      <c r="C26" t="s">
        <v>10</v>
      </c>
      <c r="D26" t="s">
        <v>16</v>
      </c>
      <c r="E26">
        <v>1.1000000000000001</v>
      </c>
      <c r="F26">
        <v>69.099999999999994</v>
      </c>
      <c r="G26">
        <v>42.9</v>
      </c>
      <c r="H26">
        <v>15.1</v>
      </c>
      <c r="I26">
        <v>135.19999999999999</v>
      </c>
    </row>
    <row r="27" spans="1:9" x14ac:dyDescent="0.75">
      <c r="A27">
        <v>2020</v>
      </c>
      <c r="B27" t="s">
        <v>19</v>
      </c>
      <c r="C27" t="s">
        <v>9</v>
      </c>
      <c r="D27" t="s">
        <v>13</v>
      </c>
      <c r="E27">
        <v>39.4</v>
      </c>
      <c r="F27">
        <v>59.2</v>
      </c>
      <c r="G27">
        <v>70.7</v>
      </c>
      <c r="H27">
        <v>25.1</v>
      </c>
      <c r="I27">
        <v>124.4</v>
      </c>
    </row>
    <row r="28" spans="1:9" x14ac:dyDescent="0.75">
      <c r="A28">
        <v>2000</v>
      </c>
      <c r="B28" t="s">
        <v>21</v>
      </c>
      <c r="C28" t="s">
        <v>11</v>
      </c>
      <c r="D28" t="s">
        <v>17</v>
      </c>
      <c r="E28">
        <v>37.200000000000003</v>
      </c>
      <c r="F28">
        <v>123.6</v>
      </c>
      <c r="G28">
        <v>66.5</v>
      </c>
      <c r="H28">
        <v>2.8</v>
      </c>
      <c r="I28">
        <v>485.8</v>
      </c>
    </row>
    <row r="29" spans="1:9" x14ac:dyDescent="0.75">
      <c r="A29">
        <v>2011</v>
      </c>
      <c r="B29" t="s">
        <v>25</v>
      </c>
      <c r="C29" t="s">
        <v>12</v>
      </c>
      <c r="D29" t="s">
        <v>14</v>
      </c>
      <c r="E29">
        <v>-8</v>
      </c>
      <c r="F29">
        <v>54.9</v>
      </c>
      <c r="G29">
        <v>47.7</v>
      </c>
      <c r="H29">
        <v>24.6</v>
      </c>
      <c r="I29">
        <v>406.7</v>
      </c>
    </row>
    <row r="30" spans="1:9" x14ac:dyDescent="0.75">
      <c r="A30">
        <v>2025</v>
      </c>
      <c r="B30" t="s">
        <v>25</v>
      </c>
      <c r="C30" t="s">
        <v>12</v>
      </c>
      <c r="D30" t="s">
        <v>13</v>
      </c>
      <c r="E30">
        <v>25.3</v>
      </c>
      <c r="F30">
        <v>74.099999999999994</v>
      </c>
      <c r="G30">
        <v>38.200000000000003</v>
      </c>
      <c r="H30">
        <v>46.4</v>
      </c>
      <c r="I30">
        <v>687.4</v>
      </c>
    </row>
    <row r="31" spans="1:9" x14ac:dyDescent="0.75">
      <c r="A31">
        <v>2021</v>
      </c>
      <c r="B31" t="s">
        <v>22</v>
      </c>
      <c r="C31" t="s">
        <v>11</v>
      </c>
      <c r="D31" t="s">
        <v>13</v>
      </c>
      <c r="E31">
        <v>36.299999999999997</v>
      </c>
      <c r="F31">
        <v>27.4</v>
      </c>
      <c r="G31">
        <v>69.099999999999994</v>
      </c>
      <c r="H31">
        <v>5.3</v>
      </c>
      <c r="I31">
        <v>212.5</v>
      </c>
    </row>
    <row r="32" spans="1:9" x14ac:dyDescent="0.75">
      <c r="A32">
        <v>2011</v>
      </c>
      <c r="B32" t="s">
        <v>19</v>
      </c>
      <c r="C32" t="s">
        <v>9</v>
      </c>
      <c r="D32" t="s">
        <v>15</v>
      </c>
      <c r="E32">
        <v>-1</v>
      </c>
      <c r="F32">
        <v>28.5</v>
      </c>
      <c r="G32">
        <v>74.3</v>
      </c>
      <c r="H32">
        <v>38.200000000000003</v>
      </c>
      <c r="I32">
        <v>117.5</v>
      </c>
    </row>
    <row r="33" spans="1:9" x14ac:dyDescent="0.75">
      <c r="A33">
        <v>2024</v>
      </c>
      <c r="B33" t="s">
        <v>27</v>
      </c>
      <c r="C33" t="s">
        <v>9</v>
      </c>
      <c r="D33" t="s">
        <v>13</v>
      </c>
      <c r="E33">
        <v>18.399999999999999</v>
      </c>
      <c r="F33">
        <v>15.6</v>
      </c>
      <c r="G33">
        <v>48.9</v>
      </c>
      <c r="H33">
        <v>20.5</v>
      </c>
      <c r="I33">
        <v>414.3</v>
      </c>
    </row>
    <row r="34" spans="1:9" x14ac:dyDescent="0.75">
      <c r="A34">
        <v>2016</v>
      </c>
      <c r="B34" t="s">
        <v>28</v>
      </c>
      <c r="C34" t="s">
        <v>10</v>
      </c>
      <c r="D34" t="s">
        <v>17</v>
      </c>
      <c r="E34">
        <v>35.799999999999997</v>
      </c>
      <c r="F34">
        <v>27.7</v>
      </c>
      <c r="G34">
        <v>68.7</v>
      </c>
      <c r="H34">
        <v>32.799999999999997</v>
      </c>
      <c r="I34">
        <v>266.2</v>
      </c>
    </row>
    <row r="35" spans="1:9" x14ac:dyDescent="0.75">
      <c r="A35">
        <v>2009</v>
      </c>
      <c r="B35" t="s">
        <v>27</v>
      </c>
      <c r="C35" t="s">
        <v>9</v>
      </c>
      <c r="D35" t="s">
        <v>17</v>
      </c>
      <c r="E35">
        <v>-8.3000000000000007</v>
      </c>
      <c r="F35">
        <v>39.4</v>
      </c>
      <c r="G35">
        <v>53.7</v>
      </c>
      <c r="H35">
        <v>13</v>
      </c>
      <c r="I35">
        <v>134.69999999999999</v>
      </c>
    </row>
    <row r="36" spans="1:9" x14ac:dyDescent="0.75">
      <c r="A36">
        <v>2015</v>
      </c>
      <c r="B36" t="s">
        <v>25</v>
      </c>
      <c r="C36" t="s">
        <v>12</v>
      </c>
      <c r="D36" t="s">
        <v>18</v>
      </c>
      <c r="E36">
        <v>24.9</v>
      </c>
      <c r="F36">
        <v>115.6</v>
      </c>
      <c r="G36">
        <v>72.8</v>
      </c>
      <c r="H36">
        <v>8</v>
      </c>
      <c r="I36">
        <v>607.20000000000005</v>
      </c>
    </row>
    <row r="37" spans="1:9" x14ac:dyDescent="0.75">
      <c r="A37">
        <v>2014</v>
      </c>
      <c r="B37" t="s">
        <v>25</v>
      </c>
      <c r="C37" t="s">
        <v>12</v>
      </c>
      <c r="D37" t="s">
        <v>17</v>
      </c>
      <c r="E37">
        <v>4.9000000000000004</v>
      </c>
      <c r="F37">
        <v>24.1</v>
      </c>
      <c r="G37">
        <v>42</v>
      </c>
      <c r="H37">
        <v>8</v>
      </c>
      <c r="I37">
        <v>178.1</v>
      </c>
    </row>
    <row r="38" spans="1:9" x14ac:dyDescent="0.75">
      <c r="A38">
        <v>2014</v>
      </c>
      <c r="B38" t="s">
        <v>23</v>
      </c>
      <c r="C38" t="s">
        <v>9</v>
      </c>
      <c r="D38" t="s">
        <v>17</v>
      </c>
      <c r="E38">
        <v>36.200000000000003</v>
      </c>
      <c r="F38">
        <v>187.6</v>
      </c>
      <c r="G38">
        <v>83.4</v>
      </c>
      <c r="H38">
        <v>3.5</v>
      </c>
      <c r="I38">
        <v>525.79999999999995</v>
      </c>
    </row>
    <row r="39" spans="1:9" x14ac:dyDescent="0.75">
      <c r="A39">
        <v>2018</v>
      </c>
      <c r="B39" t="s">
        <v>25</v>
      </c>
      <c r="C39" t="s">
        <v>12</v>
      </c>
      <c r="D39" t="s">
        <v>15</v>
      </c>
      <c r="E39">
        <v>38.6</v>
      </c>
      <c r="F39">
        <v>78.8</v>
      </c>
      <c r="G39">
        <v>47.2</v>
      </c>
      <c r="H39">
        <v>9.3000000000000007</v>
      </c>
      <c r="I39">
        <v>296.7</v>
      </c>
    </row>
    <row r="40" spans="1:9" x14ac:dyDescent="0.75">
      <c r="A40">
        <v>2011</v>
      </c>
      <c r="B40" t="s">
        <v>20</v>
      </c>
      <c r="C40" t="s">
        <v>10</v>
      </c>
      <c r="D40" t="s">
        <v>17</v>
      </c>
      <c r="E40">
        <v>37.200000000000003</v>
      </c>
      <c r="F40">
        <v>67.8</v>
      </c>
      <c r="G40">
        <v>52.1</v>
      </c>
      <c r="H40">
        <v>33.200000000000003</v>
      </c>
      <c r="I40">
        <v>221.4</v>
      </c>
    </row>
    <row r="41" spans="1:9" x14ac:dyDescent="0.75">
      <c r="A41">
        <v>2022</v>
      </c>
      <c r="B41" t="s">
        <v>29</v>
      </c>
      <c r="C41" t="s">
        <v>11</v>
      </c>
      <c r="D41" t="s">
        <v>18</v>
      </c>
      <c r="E41">
        <v>13.7</v>
      </c>
      <c r="F41">
        <v>51.7</v>
      </c>
      <c r="G41">
        <v>33.5</v>
      </c>
      <c r="H41">
        <v>44.1</v>
      </c>
      <c r="I41">
        <v>365.8</v>
      </c>
    </row>
    <row r="42" spans="1:9" x14ac:dyDescent="0.75">
      <c r="A42">
        <v>2019</v>
      </c>
      <c r="B42" t="s">
        <v>19</v>
      </c>
      <c r="C42" t="s">
        <v>9</v>
      </c>
      <c r="D42" t="s">
        <v>14</v>
      </c>
      <c r="E42">
        <v>33.1</v>
      </c>
      <c r="F42">
        <v>44.5</v>
      </c>
      <c r="G42">
        <v>36.700000000000003</v>
      </c>
      <c r="H42">
        <v>40.700000000000003</v>
      </c>
      <c r="I42">
        <v>661</v>
      </c>
    </row>
    <row r="43" spans="1:9" x14ac:dyDescent="0.75">
      <c r="A43">
        <v>2024</v>
      </c>
      <c r="B43" t="s">
        <v>27</v>
      </c>
      <c r="C43" t="s">
        <v>9</v>
      </c>
      <c r="D43" t="s">
        <v>15</v>
      </c>
      <c r="E43">
        <v>32.200000000000003</v>
      </c>
      <c r="F43">
        <v>31.4</v>
      </c>
      <c r="G43">
        <v>61</v>
      </c>
      <c r="H43">
        <v>34.299999999999997</v>
      </c>
      <c r="I43">
        <v>374.5</v>
      </c>
    </row>
    <row r="44" spans="1:9" x14ac:dyDescent="0.75">
      <c r="A44">
        <v>2002</v>
      </c>
      <c r="B44" t="s">
        <v>29</v>
      </c>
      <c r="C44" t="s">
        <v>11</v>
      </c>
      <c r="D44" t="s">
        <v>14</v>
      </c>
      <c r="E44">
        <v>6</v>
      </c>
      <c r="F44">
        <v>13.5</v>
      </c>
      <c r="G44">
        <v>46.1</v>
      </c>
      <c r="H44">
        <v>5.5</v>
      </c>
      <c r="I44">
        <v>625.5</v>
      </c>
    </row>
    <row r="45" spans="1:9" x14ac:dyDescent="0.75">
      <c r="A45">
        <v>2004</v>
      </c>
      <c r="B45" t="s">
        <v>21</v>
      </c>
      <c r="C45" t="s">
        <v>11</v>
      </c>
      <c r="D45" t="s">
        <v>15</v>
      </c>
      <c r="E45">
        <v>31.4</v>
      </c>
      <c r="F45">
        <v>24.9</v>
      </c>
      <c r="G45">
        <v>80.099999999999994</v>
      </c>
      <c r="H45">
        <v>14.5</v>
      </c>
      <c r="I45">
        <v>187.8</v>
      </c>
    </row>
    <row r="46" spans="1:9" x14ac:dyDescent="0.75">
      <c r="A46">
        <v>2018</v>
      </c>
      <c r="B46" t="s">
        <v>28</v>
      </c>
      <c r="C46" t="s">
        <v>10</v>
      </c>
      <c r="D46" t="s">
        <v>16</v>
      </c>
      <c r="E46">
        <v>-8.1</v>
      </c>
      <c r="F46">
        <v>144.1</v>
      </c>
      <c r="G46">
        <v>30.9</v>
      </c>
      <c r="H46">
        <v>15.5</v>
      </c>
      <c r="I46">
        <v>640.9</v>
      </c>
    </row>
    <row r="47" spans="1:9" x14ac:dyDescent="0.75">
      <c r="A47">
        <v>2006</v>
      </c>
      <c r="B47" t="s">
        <v>20</v>
      </c>
      <c r="C47" t="s">
        <v>10</v>
      </c>
      <c r="D47" t="s">
        <v>13</v>
      </c>
      <c r="E47">
        <v>19.8</v>
      </c>
      <c r="F47">
        <v>75.400000000000006</v>
      </c>
      <c r="G47">
        <v>52.7</v>
      </c>
      <c r="H47">
        <v>12.5</v>
      </c>
      <c r="I47">
        <v>265.89999999999998</v>
      </c>
    </row>
    <row r="48" spans="1:9" x14ac:dyDescent="0.75">
      <c r="A48">
        <v>2020</v>
      </c>
      <c r="B48" t="s">
        <v>24</v>
      </c>
      <c r="C48" t="s">
        <v>10</v>
      </c>
      <c r="D48" t="s">
        <v>16</v>
      </c>
      <c r="E48">
        <v>1.5</v>
      </c>
      <c r="F48">
        <v>143.30000000000001</v>
      </c>
      <c r="G48">
        <v>50.2</v>
      </c>
      <c r="H48">
        <v>25.8</v>
      </c>
      <c r="I48">
        <v>574.20000000000005</v>
      </c>
    </row>
    <row r="49" spans="1:9" x14ac:dyDescent="0.75">
      <c r="A49">
        <v>2008</v>
      </c>
      <c r="B49" t="s">
        <v>30</v>
      </c>
      <c r="C49" t="s">
        <v>12</v>
      </c>
      <c r="D49" t="s">
        <v>17</v>
      </c>
      <c r="E49">
        <v>-4</v>
      </c>
      <c r="F49">
        <v>30.7</v>
      </c>
      <c r="G49">
        <v>31.2</v>
      </c>
      <c r="H49">
        <v>26.8</v>
      </c>
      <c r="I49">
        <v>496</v>
      </c>
    </row>
    <row r="50" spans="1:9" x14ac:dyDescent="0.75">
      <c r="A50">
        <v>2006</v>
      </c>
      <c r="B50" t="s">
        <v>27</v>
      </c>
      <c r="C50" t="s">
        <v>9</v>
      </c>
      <c r="D50" t="s">
        <v>14</v>
      </c>
      <c r="E50">
        <v>-6.2</v>
      </c>
      <c r="F50">
        <v>20.100000000000001</v>
      </c>
      <c r="G50">
        <v>37.5</v>
      </c>
      <c r="H50">
        <v>17.8</v>
      </c>
      <c r="I50">
        <v>750.4</v>
      </c>
    </row>
    <row r="51" spans="1:9" x14ac:dyDescent="0.75">
      <c r="A51">
        <v>2017</v>
      </c>
      <c r="B51" t="s">
        <v>29</v>
      </c>
      <c r="C51" t="s">
        <v>11</v>
      </c>
      <c r="D51" t="s">
        <v>17</v>
      </c>
      <c r="E51">
        <v>24.8</v>
      </c>
      <c r="F51">
        <v>51.3</v>
      </c>
      <c r="G51">
        <v>54.8</v>
      </c>
      <c r="H51">
        <v>17.7</v>
      </c>
      <c r="I51">
        <v>371.1</v>
      </c>
    </row>
    <row r="52" spans="1:9" x14ac:dyDescent="0.75">
      <c r="A52">
        <v>2003</v>
      </c>
      <c r="B52" t="s">
        <v>24</v>
      </c>
      <c r="C52" t="s">
        <v>10</v>
      </c>
      <c r="D52" t="s">
        <v>13</v>
      </c>
      <c r="E52">
        <v>7</v>
      </c>
      <c r="F52">
        <v>25.7</v>
      </c>
      <c r="G52">
        <v>59.6</v>
      </c>
      <c r="H52">
        <v>41.4</v>
      </c>
      <c r="I52">
        <v>146.30000000000001</v>
      </c>
    </row>
    <row r="53" spans="1:9" x14ac:dyDescent="0.75">
      <c r="A53">
        <v>2024</v>
      </c>
      <c r="B53" t="s">
        <v>28</v>
      </c>
      <c r="C53" t="s">
        <v>10</v>
      </c>
      <c r="D53" t="s">
        <v>15</v>
      </c>
      <c r="E53">
        <v>26.2</v>
      </c>
      <c r="F53">
        <v>59.6</v>
      </c>
      <c r="G53">
        <v>54.3</v>
      </c>
      <c r="H53">
        <v>39.5</v>
      </c>
      <c r="I53">
        <v>113.4</v>
      </c>
    </row>
    <row r="54" spans="1:9" x14ac:dyDescent="0.75">
      <c r="A54">
        <v>2013</v>
      </c>
      <c r="B54" t="s">
        <v>23</v>
      </c>
      <c r="C54" t="s">
        <v>9</v>
      </c>
      <c r="D54" t="s">
        <v>13</v>
      </c>
      <c r="E54">
        <v>-6.7</v>
      </c>
      <c r="F54">
        <v>10.7</v>
      </c>
      <c r="G54">
        <v>61.9</v>
      </c>
      <c r="H54">
        <v>15.4</v>
      </c>
      <c r="I54">
        <v>678.8</v>
      </c>
    </row>
    <row r="55" spans="1:9" x14ac:dyDescent="0.75">
      <c r="A55">
        <v>2017</v>
      </c>
      <c r="B55" t="s">
        <v>24</v>
      </c>
      <c r="C55" t="s">
        <v>10</v>
      </c>
      <c r="D55" t="s">
        <v>18</v>
      </c>
      <c r="E55">
        <v>5.8</v>
      </c>
      <c r="F55">
        <v>5.7</v>
      </c>
      <c r="G55">
        <v>65.7</v>
      </c>
      <c r="H55">
        <v>45.7</v>
      </c>
      <c r="I55">
        <v>467.3</v>
      </c>
    </row>
    <row r="56" spans="1:9" x14ac:dyDescent="0.75">
      <c r="A56">
        <v>2025</v>
      </c>
      <c r="B56" t="s">
        <v>20</v>
      </c>
      <c r="C56" t="s">
        <v>10</v>
      </c>
      <c r="D56" t="s">
        <v>13</v>
      </c>
      <c r="E56">
        <v>17</v>
      </c>
      <c r="F56">
        <v>65.900000000000006</v>
      </c>
      <c r="G56">
        <v>30.6</v>
      </c>
      <c r="H56">
        <v>47.6</v>
      </c>
      <c r="I56">
        <v>642.70000000000005</v>
      </c>
    </row>
    <row r="57" spans="1:9" x14ac:dyDescent="0.75">
      <c r="A57">
        <v>2008</v>
      </c>
      <c r="B57" t="s">
        <v>20</v>
      </c>
      <c r="C57" t="s">
        <v>10</v>
      </c>
      <c r="D57" t="s">
        <v>18</v>
      </c>
      <c r="E57">
        <v>29.5</v>
      </c>
      <c r="F57">
        <v>146.80000000000001</v>
      </c>
      <c r="G57">
        <v>57.8</v>
      </c>
      <c r="H57">
        <v>16.3</v>
      </c>
      <c r="I57">
        <v>264.10000000000002</v>
      </c>
    </row>
    <row r="58" spans="1:9" x14ac:dyDescent="0.75">
      <c r="A58">
        <v>2025</v>
      </c>
      <c r="B58" t="s">
        <v>23</v>
      </c>
      <c r="C58" t="s">
        <v>9</v>
      </c>
      <c r="D58" t="s">
        <v>13</v>
      </c>
      <c r="E58">
        <v>5.9</v>
      </c>
      <c r="F58">
        <v>68</v>
      </c>
      <c r="G58">
        <v>87.8</v>
      </c>
      <c r="H58">
        <v>17.7</v>
      </c>
      <c r="I58">
        <v>341.6</v>
      </c>
    </row>
    <row r="59" spans="1:9" x14ac:dyDescent="0.75">
      <c r="A59">
        <v>2020</v>
      </c>
      <c r="B59" t="s">
        <v>30</v>
      </c>
      <c r="C59" t="s">
        <v>12</v>
      </c>
      <c r="D59" t="s">
        <v>18</v>
      </c>
      <c r="E59">
        <v>21.3</v>
      </c>
      <c r="F59">
        <v>74.900000000000006</v>
      </c>
      <c r="G59">
        <v>61.1</v>
      </c>
      <c r="H59">
        <v>25.3</v>
      </c>
      <c r="I59">
        <v>121.1</v>
      </c>
    </row>
    <row r="60" spans="1:9" x14ac:dyDescent="0.75">
      <c r="A60">
        <v>2001</v>
      </c>
      <c r="B60" t="s">
        <v>19</v>
      </c>
      <c r="C60" t="s">
        <v>9</v>
      </c>
      <c r="D60" t="s">
        <v>14</v>
      </c>
      <c r="E60">
        <v>34.299999999999997</v>
      </c>
      <c r="F60">
        <v>53</v>
      </c>
      <c r="G60">
        <v>70.7</v>
      </c>
      <c r="H60">
        <v>47.1</v>
      </c>
      <c r="I60">
        <v>773</v>
      </c>
    </row>
    <row r="61" spans="1:9" x14ac:dyDescent="0.75">
      <c r="A61">
        <v>2019</v>
      </c>
      <c r="B61" t="s">
        <v>24</v>
      </c>
      <c r="C61" t="s">
        <v>10</v>
      </c>
      <c r="D61" t="s">
        <v>17</v>
      </c>
      <c r="E61">
        <v>20.8</v>
      </c>
      <c r="F61">
        <v>56.9</v>
      </c>
      <c r="G61">
        <v>48.7</v>
      </c>
      <c r="H61">
        <v>43.8</v>
      </c>
      <c r="I61">
        <v>567.5</v>
      </c>
    </row>
    <row r="62" spans="1:9" x14ac:dyDescent="0.75">
      <c r="A62">
        <v>2014</v>
      </c>
      <c r="B62" t="s">
        <v>23</v>
      </c>
      <c r="C62" t="s">
        <v>9</v>
      </c>
      <c r="D62" t="s">
        <v>17</v>
      </c>
      <c r="E62">
        <v>1.6</v>
      </c>
      <c r="F62">
        <v>12.8</v>
      </c>
      <c r="G62">
        <v>76.400000000000006</v>
      </c>
      <c r="H62">
        <v>5.0999999999999996</v>
      </c>
      <c r="I62">
        <v>753.2</v>
      </c>
    </row>
    <row r="63" spans="1:9" x14ac:dyDescent="0.75">
      <c r="A63">
        <v>2006</v>
      </c>
      <c r="B63" t="s">
        <v>20</v>
      </c>
      <c r="C63" t="s">
        <v>10</v>
      </c>
      <c r="D63" t="s">
        <v>16</v>
      </c>
      <c r="E63">
        <v>-8.8000000000000007</v>
      </c>
      <c r="F63">
        <v>26.6</v>
      </c>
      <c r="G63">
        <v>76.400000000000006</v>
      </c>
      <c r="H63">
        <v>19.600000000000001</v>
      </c>
      <c r="I63">
        <v>285.8</v>
      </c>
    </row>
    <row r="64" spans="1:9" x14ac:dyDescent="0.75">
      <c r="A64">
        <v>2011</v>
      </c>
      <c r="B64" t="s">
        <v>20</v>
      </c>
      <c r="C64" t="s">
        <v>10</v>
      </c>
      <c r="D64" t="s">
        <v>17</v>
      </c>
      <c r="E64">
        <v>33.5</v>
      </c>
      <c r="F64">
        <v>114.8</v>
      </c>
      <c r="G64">
        <v>61.3</v>
      </c>
      <c r="H64">
        <v>27.7</v>
      </c>
      <c r="I64">
        <v>528</v>
      </c>
    </row>
    <row r="65" spans="1:9" x14ac:dyDescent="0.75">
      <c r="A65">
        <v>2007</v>
      </c>
      <c r="B65" t="s">
        <v>29</v>
      </c>
      <c r="C65" t="s">
        <v>11</v>
      </c>
      <c r="D65" t="s">
        <v>15</v>
      </c>
      <c r="E65">
        <v>-8.9</v>
      </c>
      <c r="F65">
        <v>38.700000000000003</v>
      </c>
      <c r="G65">
        <v>88.6</v>
      </c>
      <c r="H65">
        <v>25.2</v>
      </c>
      <c r="I65">
        <v>574.9</v>
      </c>
    </row>
    <row r="66" spans="1:9" x14ac:dyDescent="0.75">
      <c r="A66">
        <v>2014</v>
      </c>
      <c r="B66" t="s">
        <v>25</v>
      </c>
      <c r="C66" t="s">
        <v>12</v>
      </c>
      <c r="D66" t="s">
        <v>13</v>
      </c>
      <c r="E66">
        <v>33.700000000000003</v>
      </c>
      <c r="F66">
        <v>113.2</v>
      </c>
      <c r="G66">
        <v>37.5</v>
      </c>
      <c r="H66">
        <v>9.6999999999999993</v>
      </c>
      <c r="I66">
        <v>322.3</v>
      </c>
    </row>
    <row r="67" spans="1:9" x14ac:dyDescent="0.75">
      <c r="A67">
        <v>2002</v>
      </c>
      <c r="B67" t="s">
        <v>30</v>
      </c>
      <c r="C67" t="s">
        <v>12</v>
      </c>
      <c r="D67" t="s">
        <v>16</v>
      </c>
      <c r="E67">
        <v>16.399999999999999</v>
      </c>
      <c r="F67">
        <v>55.7</v>
      </c>
      <c r="G67">
        <v>31</v>
      </c>
      <c r="H67">
        <v>42.9</v>
      </c>
      <c r="I67">
        <v>693.7</v>
      </c>
    </row>
    <row r="68" spans="1:9" x14ac:dyDescent="0.75">
      <c r="A68">
        <v>2013</v>
      </c>
      <c r="B68" t="s">
        <v>24</v>
      </c>
      <c r="C68" t="s">
        <v>10</v>
      </c>
      <c r="D68" t="s">
        <v>15</v>
      </c>
      <c r="E68">
        <v>37</v>
      </c>
      <c r="F68">
        <v>57.8</v>
      </c>
      <c r="G68">
        <v>76.2</v>
      </c>
      <c r="H68">
        <v>33.799999999999997</v>
      </c>
      <c r="I68">
        <v>763</v>
      </c>
    </row>
    <row r="69" spans="1:9" x14ac:dyDescent="0.75">
      <c r="A69">
        <v>2016</v>
      </c>
      <c r="B69" t="s">
        <v>24</v>
      </c>
      <c r="C69" t="s">
        <v>10</v>
      </c>
      <c r="D69" t="s">
        <v>15</v>
      </c>
      <c r="E69">
        <v>29.9</v>
      </c>
      <c r="F69">
        <v>39</v>
      </c>
      <c r="G69">
        <v>78.400000000000006</v>
      </c>
      <c r="H69">
        <v>41.9</v>
      </c>
      <c r="I69">
        <v>719.4</v>
      </c>
    </row>
    <row r="70" spans="1:9" x14ac:dyDescent="0.75">
      <c r="A70">
        <v>2003</v>
      </c>
      <c r="B70" t="s">
        <v>28</v>
      </c>
      <c r="C70" t="s">
        <v>10</v>
      </c>
      <c r="D70" t="s">
        <v>18</v>
      </c>
      <c r="E70">
        <v>39.9</v>
      </c>
      <c r="F70">
        <v>82.7</v>
      </c>
      <c r="G70">
        <v>37.200000000000003</v>
      </c>
      <c r="H70">
        <v>42.9</v>
      </c>
      <c r="I70">
        <v>617.29999999999995</v>
      </c>
    </row>
    <row r="71" spans="1:9" x14ac:dyDescent="0.75">
      <c r="A71">
        <v>2017</v>
      </c>
      <c r="B71" t="s">
        <v>23</v>
      </c>
      <c r="C71" t="s">
        <v>9</v>
      </c>
      <c r="D71" t="s">
        <v>17</v>
      </c>
      <c r="E71">
        <v>7.5</v>
      </c>
      <c r="F71">
        <v>97</v>
      </c>
      <c r="G71">
        <v>45.9</v>
      </c>
      <c r="H71">
        <v>37.4</v>
      </c>
      <c r="I71">
        <v>294.2</v>
      </c>
    </row>
    <row r="72" spans="1:9" x14ac:dyDescent="0.75">
      <c r="A72">
        <v>2007</v>
      </c>
      <c r="B72" t="s">
        <v>28</v>
      </c>
      <c r="C72" t="s">
        <v>10</v>
      </c>
      <c r="D72" t="s">
        <v>14</v>
      </c>
      <c r="E72">
        <v>28.4</v>
      </c>
      <c r="F72">
        <v>25.3</v>
      </c>
      <c r="G72">
        <v>31.1</v>
      </c>
      <c r="H72">
        <v>22</v>
      </c>
      <c r="I72">
        <v>297.10000000000002</v>
      </c>
    </row>
    <row r="73" spans="1:9" x14ac:dyDescent="0.75">
      <c r="A73">
        <v>2003</v>
      </c>
      <c r="B73" t="s">
        <v>23</v>
      </c>
      <c r="C73" t="s">
        <v>9</v>
      </c>
      <c r="D73" t="s">
        <v>14</v>
      </c>
      <c r="E73">
        <v>10.1</v>
      </c>
      <c r="F73">
        <v>14.1</v>
      </c>
      <c r="G73">
        <v>47.6</v>
      </c>
      <c r="H73">
        <v>30.5</v>
      </c>
      <c r="I73">
        <v>774.4</v>
      </c>
    </row>
    <row r="74" spans="1:9" x14ac:dyDescent="0.75">
      <c r="A74">
        <v>2001</v>
      </c>
      <c r="B74" t="s">
        <v>21</v>
      </c>
      <c r="C74" t="s">
        <v>11</v>
      </c>
      <c r="D74" t="s">
        <v>16</v>
      </c>
      <c r="E74">
        <v>14</v>
      </c>
      <c r="F74">
        <v>7.3</v>
      </c>
      <c r="G74">
        <v>76.400000000000006</v>
      </c>
      <c r="H74">
        <v>8</v>
      </c>
      <c r="I74">
        <v>107.2</v>
      </c>
    </row>
    <row r="75" spans="1:9" x14ac:dyDescent="0.75">
      <c r="A75">
        <v>2005</v>
      </c>
      <c r="B75" t="s">
        <v>20</v>
      </c>
      <c r="C75" t="s">
        <v>10</v>
      </c>
      <c r="D75" t="s">
        <v>14</v>
      </c>
      <c r="E75">
        <v>21.4</v>
      </c>
      <c r="F75">
        <v>72.400000000000006</v>
      </c>
      <c r="G75">
        <v>61.1</v>
      </c>
      <c r="H75">
        <v>33.700000000000003</v>
      </c>
      <c r="I75">
        <v>601.20000000000005</v>
      </c>
    </row>
    <row r="76" spans="1:9" x14ac:dyDescent="0.75">
      <c r="A76">
        <v>2021</v>
      </c>
      <c r="B76" t="s">
        <v>25</v>
      </c>
      <c r="C76" t="s">
        <v>12</v>
      </c>
      <c r="D76" t="s">
        <v>13</v>
      </c>
      <c r="E76">
        <v>33.700000000000003</v>
      </c>
      <c r="F76">
        <v>66.599999999999994</v>
      </c>
      <c r="G76">
        <v>50.9</v>
      </c>
      <c r="H76">
        <v>9</v>
      </c>
      <c r="I76">
        <v>594.4</v>
      </c>
    </row>
    <row r="77" spans="1:9" x14ac:dyDescent="0.75">
      <c r="A77">
        <v>2009</v>
      </c>
      <c r="B77" t="s">
        <v>29</v>
      </c>
      <c r="C77" t="s">
        <v>11</v>
      </c>
      <c r="D77" t="s">
        <v>14</v>
      </c>
      <c r="E77">
        <v>39.200000000000003</v>
      </c>
      <c r="F77">
        <v>222</v>
      </c>
      <c r="G77">
        <v>52.3</v>
      </c>
      <c r="H77">
        <v>34.700000000000003</v>
      </c>
      <c r="I77">
        <v>535.9</v>
      </c>
    </row>
    <row r="78" spans="1:9" x14ac:dyDescent="0.75">
      <c r="A78">
        <v>2003</v>
      </c>
      <c r="B78" t="s">
        <v>25</v>
      </c>
      <c r="C78" t="s">
        <v>12</v>
      </c>
      <c r="D78" t="s">
        <v>16</v>
      </c>
      <c r="E78">
        <v>28.4</v>
      </c>
      <c r="F78">
        <v>53.2</v>
      </c>
      <c r="G78">
        <v>30.1</v>
      </c>
      <c r="H78">
        <v>11.5</v>
      </c>
      <c r="I78">
        <v>793.1</v>
      </c>
    </row>
    <row r="79" spans="1:9" x14ac:dyDescent="0.75">
      <c r="A79">
        <v>2021</v>
      </c>
      <c r="B79" t="s">
        <v>25</v>
      </c>
      <c r="C79" t="s">
        <v>12</v>
      </c>
      <c r="D79" t="s">
        <v>14</v>
      </c>
      <c r="E79">
        <v>10.9</v>
      </c>
      <c r="F79">
        <v>46.3</v>
      </c>
      <c r="G79">
        <v>48</v>
      </c>
      <c r="H79">
        <v>5.9</v>
      </c>
      <c r="I79">
        <v>318.3</v>
      </c>
    </row>
    <row r="80" spans="1:9" x14ac:dyDescent="0.75">
      <c r="A80">
        <v>2017</v>
      </c>
      <c r="B80" t="s">
        <v>25</v>
      </c>
      <c r="C80" t="s">
        <v>12</v>
      </c>
      <c r="D80" t="s">
        <v>13</v>
      </c>
      <c r="E80">
        <v>11.1</v>
      </c>
      <c r="F80">
        <v>61.1</v>
      </c>
      <c r="G80">
        <v>68.8</v>
      </c>
      <c r="H80">
        <v>8.3000000000000007</v>
      </c>
      <c r="I80">
        <v>338</v>
      </c>
    </row>
    <row r="81" spans="1:9" x14ac:dyDescent="0.75">
      <c r="A81">
        <v>2025</v>
      </c>
      <c r="B81" t="s">
        <v>28</v>
      </c>
      <c r="C81" t="s">
        <v>10</v>
      </c>
      <c r="D81" t="s">
        <v>18</v>
      </c>
      <c r="E81">
        <v>26.9</v>
      </c>
      <c r="F81">
        <v>63.5</v>
      </c>
      <c r="G81">
        <v>88.5</v>
      </c>
      <c r="H81">
        <v>0.1</v>
      </c>
      <c r="I81">
        <v>155.30000000000001</v>
      </c>
    </row>
    <row r="82" spans="1:9" x14ac:dyDescent="0.75">
      <c r="A82">
        <v>2011</v>
      </c>
      <c r="B82" t="s">
        <v>23</v>
      </c>
      <c r="C82" t="s">
        <v>9</v>
      </c>
      <c r="D82" t="s">
        <v>16</v>
      </c>
      <c r="E82">
        <v>1.9</v>
      </c>
      <c r="F82">
        <v>43.5</v>
      </c>
      <c r="G82">
        <v>80.8</v>
      </c>
      <c r="H82">
        <v>35.9</v>
      </c>
      <c r="I82">
        <v>410</v>
      </c>
    </row>
    <row r="83" spans="1:9" x14ac:dyDescent="0.75">
      <c r="A83">
        <v>2001</v>
      </c>
      <c r="B83" t="s">
        <v>26</v>
      </c>
      <c r="C83" t="s">
        <v>12</v>
      </c>
      <c r="D83" t="s">
        <v>18</v>
      </c>
      <c r="E83">
        <v>-4.5</v>
      </c>
      <c r="F83">
        <v>26.1</v>
      </c>
      <c r="G83">
        <v>31.4</v>
      </c>
      <c r="H83">
        <v>36.6</v>
      </c>
      <c r="I83">
        <v>282.7</v>
      </c>
    </row>
    <row r="84" spans="1:9" x14ac:dyDescent="0.75">
      <c r="A84">
        <v>2009</v>
      </c>
      <c r="B84" t="s">
        <v>21</v>
      </c>
      <c r="C84" t="s">
        <v>11</v>
      </c>
      <c r="D84" t="s">
        <v>18</v>
      </c>
      <c r="E84">
        <v>7.7</v>
      </c>
      <c r="F84">
        <v>51.1</v>
      </c>
      <c r="G84">
        <v>83.9</v>
      </c>
      <c r="H84">
        <v>25.7</v>
      </c>
      <c r="I84">
        <v>340.4</v>
      </c>
    </row>
    <row r="85" spans="1:9" x14ac:dyDescent="0.75">
      <c r="A85">
        <v>2003</v>
      </c>
      <c r="B85" t="s">
        <v>27</v>
      </c>
      <c r="C85" t="s">
        <v>9</v>
      </c>
      <c r="D85" t="s">
        <v>18</v>
      </c>
      <c r="E85">
        <v>4.4000000000000004</v>
      </c>
      <c r="F85">
        <v>49.6</v>
      </c>
      <c r="G85">
        <v>77</v>
      </c>
      <c r="H85">
        <v>8.1</v>
      </c>
      <c r="I85">
        <v>684.2</v>
      </c>
    </row>
    <row r="86" spans="1:9" x14ac:dyDescent="0.75">
      <c r="A86">
        <v>2013</v>
      </c>
      <c r="B86" t="s">
        <v>25</v>
      </c>
      <c r="C86" t="s">
        <v>12</v>
      </c>
      <c r="D86" t="s">
        <v>15</v>
      </c>
      <c r="E86">
        <v>4.8</v>
      </c>
      <c r="F86">
        <v>49</v>
      </c>
      <c r="G86">
        <v>76.8</v>
      </c>
      <c r="H86">
        <v>4.2</v>
      </c>
      <c r="I86">
        <v>754.8</v>
      </c>
    </row>
    <row r="87" spans="1:9" x14ac:dyDescent="0.75">
      <c r="A87">
        <v>2015</v>
      </c>
      <c r="B87" t="s">
        <v>19</v>
      </c>
      <c r="C87" t="s">
        <v>9</v>
      </c>
      <c r="D87" t="s">
        <v>17</v>
      </c>
      <c r="E87">
        <v>1.7</v>
      </c>
      <c r="F87">
        <v>88.8</v>
      </c>
      <c r="G87">
        <v>57.5</v>
      </c>
      <c r="H87">
        <v>1</v>
      </c>
      <c r="I87">
        <v>230</v>
      </c>
    </row>
    <row r="88" spans="1:9" x14ac:dyDescent="0.75">
      <c r="A88">
        <v>2014</v>
      </c>
      <c r="B88" t="s">
        <v>28</v>
      </c>
      <c r="C88" t="s">
        <v>10</v>
      </c>
      <c r="D88" t="s">
        <v>15</v>
      </c>
      <c r="E88">
        <v>-7.9</v>
      </c>
      <c r="F88">
        <v>50.4</v>
      </c>
      <c r="G88">
        <v>53.9</v>
      </c>
      <c r="H88">
        <v>8.3000000000000007</v>
      </c>
      <c r="I88">
        <v>360.8</v>
      </c>
    </row>
    <row r="89" spans="1:9" x14ac:dyDescent="0.75">
      <c r="A89">
        <v>2007</v>
      </c>
      <c r="B89" t="s">
        <v>30</v>
      </c>
      <c r="C89" t="s">
        <v>12</v>
      </c>
      <c r="D89" t="s">
        <v>17</v>
      </c>
      <c r="E89">
        <v>-9.1</v>
      </c>
      <c r="F89">
        <v>14.5</v>
      </c>
      <c r="G89">
        <v>48.2</v>
      </c>
      <c r="H89">
        <v>44.5</v>
      </c>
      <c r="I89">
        <v>750</v>
      </c>
    </row>
    <row r="90" spans="1:9" x14ac:dyDescent="0.75">
      <c r="A90">
        <v>2013</v>
      </c>
      <c r="B90" t="s">
        <v>29</v>
      </c>
      <c r="C90" t="s">
        <v>11</v>
      </c>
      <c r="D90" t="s">
        <v>18</v>
      </c>
      <c r="E90">
        <v>39.4</v>
      </c>
      <c r="F90">
        <v>29.9</v>
      </c>
      <c r="G90">
        <v>33.9</v>
      </c>
      <c r="H90">
        <v>12.1</v>
      </c>
      <c r="I90">
        <v>143.30000000000001</v>
      </c>
    </row>
    <row r="91" spans="1:9" x14ac:dyDescent="0.75">
      <c r="A91">
        <v>2022</v>
      </c>
      <c r="B91" t="s">
        <v>27</v>
      </c>
      <c r="C91" t="s">
        <v>9</v>
      </c>
      <c r="D91" t="s">
        <v>16</v>
      </c>
      <c r="E91">
        <v>11.4</v>
      </c>
      <c r="F91">
        <v>43.1</v>
      </c>
      <c r="G91">
        <v>43.7</v>
      </c>
      <c r="H91">
        <v>17.7</v>
      </c>
      <c r="I91">
        <v>164.7</v>
      </c>
    </row>
    <row r="92" spans="1:9" x14ac:dyDescent="0.75">
      <c r="A92">
        <v>2024</v>
      </c>
      <c r="B92" t="s">
        <v>26</v>
      </c>
      <c r="C92" t="s">
        <v>12</v>
      </c>
      <c r="D92" t="s">
        <v>17</v>
      </c>
      <c r="E92">
        <v>9.1999999999999993</v>
      </c>
      <c r="F92">
        <v>52.2</v>
      </c>
      <c r="G92">
        <v>44.8</v>
      </c>
      <c r="H92">
        <v>5.3</v>
      </c>
      <c r="I92">
        <v>214</v>
      </c>
    </row>
    <row r="93" spans="1:9" x14ac:dyDescent="0.75">
      <c r="A93">
        <v>2007</v>
      </c>
      <c r="B93" t="s">
        <v>19</v>
      </c>
      <c r="C93" t="s">
        <v>9</v>
      </c>
      <c r="D93" t="s">
        <v>13</v>
      </c>
      <c r="E93">
        <v>24</v>
      </c>
      <c r="F93">
        <v>73.400000000000006</v>
      </c>
      <c r="G93">
        <v>59</v>
      </c>
      <c r="H93">
        <v>11.1</v>
      </c>
      <c r="I93">
        <v>516.6</v>
      </c>
    </row>
    <row r="94" spans="1:9" x14ac:dyDescent="0.75">
      <c r="A94">
        <v>2020</v>
      </c>
      <c r="B94" t="s">
        <v>26</v>
      </c>
      <c r="C94" t="s">
        <v>12</v>
      </c>
      <c r="D94" t="s">
        <v>13</v>
      </c>
      <c r="E94">
        <v>0.9</v>
      </c>
      <c r="F94">
        <v>52.5</v>
      </c>
      <c r="G94">
        <v>74.8</v>
      </c>
      <c r="H94">
        <v>26</v>
      </c>
      <c r="I94">
        <v>205.3</v>
      </c>
    </row>
    <row r="95" spans="1:9" x14ac:dyDescent="0.75">
      <c r="A95">
        <v>2015</v>
      </c>
      <c r="B95" t="s">
        <v>27</v>
      </c>
      <c r="C95" t="s">
        <v>9</v>
      </c>
      <c r="D95" t="s">
        <v>14</v>
      </c>
      <c r="E95">
        <v>37.5</v>
      </c>
      <c r="F95">
        <v>5.9</v>
      </c>
      <c r="G95">
        <v>58.4</v>
      </c>
      <c r="H95">
        <v>30.4</v>
      </c>
      <c r="I95">
        <v>777.7</v>
      </c>
    </row>
    <row r="96" spans="1:9" x14ac:dyDescent="0.75">
      <c r="A96">
        <v>2012</v>
      </c>
      <c r="B96" t="s">
        <v>25</v>
      </c>
      <c r="C96" t="s">
        <v>12</v>
      </c>
      <c r="D96" t="s">
        <v>17</v>
      </c>
      <c r="E96">
        <v>29.3</v>
      </c>
      <c r="F96">
        <v>16.3</v>
      </c>
      <c r="G96">
        <v>33.5</v>
      </c>
      <c r="H96">
        <v>12.3</v>
      </c>
      <c r="I96">
        <v>412.7</v>
      </c>
    </row>
    <row r="97" spans="1:9" x14ac:dyDescent="0.75">
      <c r="A97">
        <v>2017</v>
      </c>
      <c r="B97" t="s">
        <v>19</v>
      </c>
      <c r="C97" t="s">
        <v>9</v>
      </c>
      <c r="D97" t="s">
        <v>16</v>
      </c>
      <c r="E97">
        <v>-5.5</v>
      </c>
      <c r="F97">
        <v>77</v>
      </c>
      <c r="G97">
        <v>87.5</v>
      </c>
      <c r="H97">
        <v>2.9</v>
      </c>
      <c r="I97">
        <v>451.1</v>
      </c>
    </row>
    <row r="98" spans="1:9" x14ac:dyDescent="0.75">
      <c r="A98">
        <v>2014</v>
      </c>
      <c r="B98" t="s">
        <v>26</v>
      </c>
      <c r="C98" t="s">
        <v>12</v>
      </c>
      <c r="D98" t="s">
        <v>15</v>
      </c>
      <c r="E98">
        <v>10.9</v>
      </c>
      <c r="F98">
        <v>42.2</v>
      </c>
      <c r="G98">
        <v>86.6</v>
      </c>
      <c r="H98">
        <v>19.600000000000001</v>
      </c>
      <c r="I98">
        <v>272.7</v>
      </c>
    </row>
    <row r="99" spans="1:9" x14ac:dyDescent="0.75">
      <c r="A99">
        <v>2020</v>
      </c>
      <c r="B99" t="s">
        <v>29</v>
      </c>
      <c r="C99" t="s">
        <v>11</v>
      </c>
      <c r="D99" t="s">
        <v>18</v>
      </c>
      <c r="E99">
        <v>34</v>
      </c>
      <c r="F99">
        <v>56</v>
      </c>
      <c r="G99">
        <v>77.099999999999994</v>
      </c>
      <c r="H99">
        <v>11.7</v>
      </c>
      <c r="I99">
        <v>429.7</v>
      </c>
    </row>
    <row r="100" spans="1:9" x14ac:dyDescent="0.75">
      <c r="A100">
        <v>2023</v>
      </c>
      <c r="B100" t="s">
        <v>23</v>
      </c>
      <c r="C100" t="s">
        <v>9</v>
      </c>
      <c r="D100" t="s">
        <v>14</v>
      </c>
      <c r="E100">
        <v>37.200000000000003</v>
      </c>
      <c r="F100">
        <v>38</v>
      </c>
      <c r="G100">
        <v>89.5</v>
      </c>
      <c r="H100">
        <v>11</v>
      </c>
      <c r="I100">
        <v>563.29999999999995</v>
      </c>
    </row>
    <row r="101" spans="1:9" x14ac:dyDescent="0.75">
      <c r="A101">
        <v>2025</v>
      </c>
      <c r="B101" t="s">
        <v>20</v>
      </c>
      <c r="C101" t="s">
        <v>10</v>
      </c>
      <c r="D101" t="s">
        <v>13</v>
      </c>
      <c r="E101">
        <v>13.4</v>
      </c>
      <c r="F101">
        <v>29.8</v>
      </c>
      <c r="G101">
        <v>62.7</v>
      </c>
      <c r="H101">
        <v>48</v>
      </c>
      <c r="I101">
        <v>625.79999999999995</v>
      </c>
    </row>
    <row r="102" spans="1:9" x14ac:dyDescent="0.75">
      <c r="A102">
        <v>2024</v>
      </c>
      <c r="B102" t="s">
        <v>23</v>
      </c>
      <c r="C102" t="s">
        <v>9</v>
      </c>
      <c r="D102" t="s">
        <v>15</v>
      </c>
      <c r="E102">
        <v>20.7</v>
      </c>
      <c r="F102">
        <v>39.200000000000003</v>
      </c>
      <c r="G102">
        <v>87.8</v>
      </c>
      <c r="H102">
        <v>30.8</v>
      </c>
      <c r="I102">
        <v>627.70000000000005</v>
      </c>
    </row>
    <row r="103" spans="1:9" x14ac:dyDescent="0.75">
      <c r="A103">
        <v>2012</v>
      </c>
      <c r="B103" t="s">
        <v>27</v>
      </c>
      <c r="C103" t="s">
        <v>9</v>
      </c>
      <c r="D103" t="s">
        <v>15</v>
      </c>
      <c r="E103">
        <v>-1.6</v>
      </c>
      <c r="F103">
        <v>56.5</v>
      </c>
      <c r="G103">
        <v>34.5</v>
      </c>
      <c r="H103">
        <v>27.8</v>
      </c>
      <c r="I103">
        <v>504.5</v>
      </c>
    </row>
    <row r="104" spans="1:9" x14ac:dyDescent="0.75">
      <c r="A104">
        <v>2008</v>
      </c>
      <c r="B104" t="s">
        <v>28</v>
      </c>
      <c r="C104" t="s">
        <v>10</v>
      </c>
      <c r="D104" t="s">
        <v>18</v>
      </c>
      <c r="E104">
        <v>39.6</v>
      </c>
      <c r="F104">
        <v>50.1</v>
      </c>
      <c r="G104">
        <v>51.9</v>
      </c>
      <c r="H104">
        <v>20.8</v>
      </c>
      <c r="I104">
        <v>733.1</v>
      </c>
    </row>
    <row r="105" spans="1:9" x14ac:dyDescent="0.75">
      <c r="A105">
        <v>2014</v>
      </c>
      <c r="B105" t="s">
        <v>20</v>
      </c>
      <c r="C105" t="s">
        <v>10</v>
      </c>
      <c r="D105" t="s">
        <v>17</v>
      </c>
      <c r="E105">
        <v>1.6</v>
      </c>
      <c r="F105">
        <v>96.5</v>
      </c>
      <c r="G105">
        <v>43.5</v>
      </c>
      <c r="H105">
        <v>21.4</v>
      </c>
      <c r="I105">
        <v>672.2</v>
      </c>
    </row>
    <row r="106" spans="1:9" x14ac:dyDescent="0.75">
      <c r="A106">
        <v>2012</v>
      </c>
      <c r="B106" t="s">
        <v>21</v>
      </c>
      <c r="C106" t="s">
        <v>11</v>
      </c>
      <c r="D106" t="s">
        <v>13</v>
      </c>
      <c r="E106">
        <v>37.1</v>
      </c>
      <c r="F106">
        <v>11.7</v>
      </c>
      <c r="G106">
        <v>41.7</v>
      </c>
      <c r="H106">
        <v>27</v>
      </c>
      <c r="I106">
        <v>629.9</v>
      </c>
    </row>
    <row r="107" spans="1:9" x14ac:dyDescent="0.75">
      <c r="A107">
        <v>2000</v>
      </c>
      <c r="B107" t="s">
        <v>29</v>
      </c>
      <c r="C107" t="s">
        <v>11</v>
      </c>
      <c r="D107" t="s">
        <v>16</v>
      </c>
      <c r="E107">
        <v>22.5</v>
      </c>
      <c r="F107">
        <v>13.5</v>
      </c>
      <c r="G107">
        <v>38.4</v>
      </c>
      <c r="H107">
        <v>34.799999999999997</v>
      </c>
      <c r="I107">
        <v>138.9</v>
      </c>
    </row>
    <row r="108" spans="1:9" x14ac:dyDescent="0.75">
      <c r="A108">
        <v>2024</v>
      </c>
      <c r="B108" t="s">
        <v>21</v>
      </c>
      <c r="C108" t="s">
        <v>11</v>
      </c>
      <c r="D108" t="s">
        <v>15</v>
      </c>
      <c r="E108">
        <v>20.399999999999999</v>
      </c>
      <c r="F108">
        <v>41.8</v>
      </c>
      <c r="G108">
        <v>67.3</v>
      </c>
      <c r="H108">
        <v>35.1</v>
      </c>
      <c r="I108">
        <v>104.8</v>
      </c>
    </row>
    <row r="109" spans="1:9" x14ac:dyDescent="0.75">
      <c r="A109">
        <v>2006</v>
      </c>
      <c r="B109" t="s">
        <v>19</v>
      </c>
      <c r="C109" t="s">
        <v>9</v>
      </c>
      <c r="D109" t="s">
        <v>18</v>
      </c>
      <c r="E109">
        <v>15.6</v>
      </c>
      <c r="F109">
        <v>74</v>
      </c>
      <c r="G109">
        <v>76.900000000000006</v>
      </c>
      <c r="H109">
        <v>8.6</v>
      </c>
      <c r="I109">
        <v>248.7</v>
      </c>
    </row>
    <row r="110" spans="1:9" x14ac:dyDescent="0.75">
      <c r="A110">
        <v>2008</v>
      </c>
      <c r="B110" t="s">
        <v>24</v>
      </c>
      <c r="C110" t="s">
        <v>10</v>
      </c>
      <c r="D110" t="s">
        <v>16</v>
      </c>
      <c r="E110">
        <v>1.5</v>
      </c>
      <c r="F110">
        <v>85.5</v>
      </c>
      <c r="G110">
        <v>64.7</v>
      </c>
      <c r="H110">
        <v>25</v>
      </c>
      <c r="I110">
        <v>564.5</v>
      </c>
    </row>
    <row r="111" spans="1:9" x14ac:dyDescent="0.75">
      <c r="A111">
        <v>2023</v>
      </c>
      <c r="B111" t="s">
        <v>20</v>
      </c>
      <c r="C111" t="s">
        <v>10</v>
      </c>
      <c r="D111" t="s">
        <v>17</v>
      </c>
      <c r="E111">
        <v>-1.2</v>
      </c>
      <c r="F111">
        <v>30.8</v>
      </c>
      <c r="G111">
        <v>38.799999999999997</v>
      </c>
      <c r="H111">
        <v>20.6</v>
      </c>
      <c r="I111">
        <v>387.8</v>
      </c>
    </row>
    <row r="112" spans="1:9" x14ac:dyDescent="0.75">
      <c r="A112">
        <v>2000</v>
      </c>
      <c r="B112" t="s">
        <v>21</v>
      </c>
      <c r="C112" t="s">
        <v>11</v>
      </c>
      <c r="D112" t="s">
        <v>13</v>
      </c>
      <c r="E112">
        <v>1</v>
      </c>
      <c r="F112">
        <v>1.8</v>
      </c>
      <c r="G112">
        <v>78.7</v>
      </c>
      <c r="H112">
        <v>43.5</v>
      </c>
      <c r="I112">
        <v>381.7</v>
      </c>
    </row>
    <row r="113" spans="1:9" x14ac:dyDescent="0.75">
      <c r="A113">
        <v>2011</v>
      </c>
      <c r="B113" t="s">
        <v>21</v>
      </c>
      <c r="C113" t="s">
        <v>11</v>
      </c>
      <c r="D113" t="s">
        <v>17</v>
      </c>
      <c r="E113">
        <v>-0.7</v>
      </c>
      <c r="F113">
        <v>31.7</v>
      </c>
      <c r="G113">
        <v>68.2</v>
      </c>
      <c r="H113">
        <v>31.6</v>
      </c>
      <c r="I113">
        <v>719.2</v>
      </c>
    </row>
    <row r="114" spans="1:9" x14ac:dyDescent="0.75">
      <c r="A114">
        <v>2007</v>
      </c>
      <c r="B114" t="s">
        <v>26</v>
      </c>
      <c r="C114" t="s">
        <v>12</v>
      </c>
      <c r="D114" t="s">
        <v>15</v>
      </c>
      <c r="E114">
        <v>29</v>
      </c>
      <c r="F114">
        <v>66.8</v>
      </c>
      <c r="G114">
        <v>53.3</v>
      </c>
      <c r="H114">
        <v>26.6</v>
      </c>
      <c r="I114">
        <v>726.9</v>
      </c>
    </row>
    <row r="115" spans="1:9" x14ac:dyDescent="0.75">
      <c r="A115">
        <v>2023</v>
      </c>
      <c r="B115" t="s">
        <v>23</v>
      </c>
      <c r="C115" t="s">
        <v>9</v>
      </c>
      <c r="D115" t="s">
        <v>16</v>
      </c>
      <c r="E115">
        <v>7.5</v>
      </c>
      <c r="F115">
        <v>49.4</v>
      </c>
      <c r="G115">
        <v>70.400000000000006</v>
      </c>
      <c r="H115">
        <v>5.8</v>
      </c>
      <c r="I115">
        <v>736.4</v>
      </c>
    </row>
    <row r="116" spans="1:9" x14ac:dyDescent="0.75">
      <c r="A116">
        <v>2010</v>
      </c>
      <c r="B116" t="s">
        <v>26</v>
      </c>
      <c r="C116" t="s">
        <v>12</v>
      </c>
      <c r="D116" t="s">
        <v>16</v>
      </c>
      <c r="E116">
        <v>-7.1</v>
      </c>
      <c r="F116">
        <v>76</v>
      </c>
      <c r="G116">
        <v>45.6</v>
      </c>
      <c r="H116">
        <v>30.3</v>
      </c>
      <c r="I116">
        <v>319.7</v>
      </c>
    </row>
    <row r="117" spans="1:9" x14ac:dyDescent="0.75">
      <c r="A117">
        <v>2018</v>
      </c>
      <c r="B117" t="s">
        <v>20</v>
      </c>
      <c r="C117" t="s">
        <v>10</v>
      </c>
      <c r="D117" t="s">
        <v>16</v>
      </c>
      <c r="E117">
        <v>38.5</v>
      </c>
      <c r="F117">
        <v>112.1</v>
      </c>
      <c r="G117">
        <v>50.7</v>
      </c>
      <c r="H117">
        <v>5.9</v>
      </c>
      <c r="I117">
        <v>583.70000000000005</v>
      </c>
    </row>
    <row r="118" spans="1:9" x14ac:dyDescent="0.75">
      <c r="A118">
        <v>2016</v>
      </c>
      <c r="B118" t="s">
        <v>20</v>
      </c>
      <c r="C118" t="s">
        <v>10</v>
      </c>
      <c r="D118" t="s">
        <v>15</v>
      </c>
      <c r="E118">
        <v>34.200000000000003</v>
      </c>
      <c r="F118">
        <v>44.1</v>
      </c>
      <c r="G118">
        <v>85</v>
      </c>
      <c r="H118">
        <v>16.899999999999999</v>
      </c>
      <c r="I118">
        <v>290.10000000000002</v>
      </c>
    </row>
    <row r="119" spans="1:9" x14ac:dyDescent="0.75">
      <c r="A119">
        <v>2007</v>
      </c>
      <c r="B119" t="s">
        <v>27</v>
      </c>
      <c r="C119" t="s">
        <v>9</v>
      </c>
      <c r="D119" t="s">
        <v>15</v>
      </c>
      <c r="E119">
        <v>36.4</v>
      </c>
      <c r="F119">
        <v>34.700000000000003</v>
      </c>
      <c r="G119">
        <v>47.4</v>
      </c>
      <c r="H119">
        <v>7.1</v>
      </c>
      <c r="I119">
        <v>233.4</v>
      </c>
    </row>
    <row r="120" spans="1:9" x14ac:dyDescent="0.75">
      <c r="A120">
        <v>2002</v>
      </c>
      <c r="B120" t="s">
        <v>26</v>
      </c>
      <c r="C120" t="s">
        <v>12</v>
      </c>
      <c r="D120" t="s">
        <v>17</v>
      </c>
      <c r="E120">
        <v>39.700000000000003</v>
      </c>
      <c r="F120">
        <v>23</v>
      </c>
      <c r="G120">
        <v>58.2</v>
      </c>
      <c r="H120">
        <v>34.6</v>
      </c>
      <c r="I120">
        <v>229.2</v>
      </c>
    </row>
    <row r="121" spans="1:9" x14ac:dyDescent="0.75">
      <c r="A121">
        <v>2002</v>
      </c>
      <c r="B121" t="s">
        <v>22</v>
      </c>
      <c r="C121" t="s">
        <v>11</v>
      </c>
      <c r="D121" t="s">
        <v>14</v>
      </c>
      <c r="E121">
        <v>-1.3</v>
      </c>
      <c r="F121">
        <v>13.5</v>
      </c>
      <c r="G121">
        <v>83.4</v>
      </c>
      <c r="H121">
        <v>10.3</v>
      </c>
      <c r="I121">
        <v>339.5</v>
      </c>
    </row>
    <row r="122" spans="1:9" x14ac:dyDescent="0.75">
      <c r="A122">
        <v>2000</v>
      </c>
      <c r="B122" t="s">
        <v>30</v>
      </c>
      <c r="C122" t="s">
        <v>12</v>
      </c>
      <c r="D122" t="s">
        <v>17</v>
      </c>
      <c r="E122">
        <v>9.8000000000000007</v>
      </c>
      <c r="F122">
        <v>9.9</v>
      </c>
      <c r="G122">
        <v>72.5</v>
      </c>
      <c r="H122">
        <v>19.600000000000001</v>
      </c>
      <c r="I122">
        <v>401</v>
      </c>
    </row>
    <row r="123" spans="1:9" x14ac:dyDescent="0.75">
      <c r="A123">
        <v>2004</v>
      </c>
      <c r="B123" t="s">
        <v>23</v>
      </c>
      <c r="C123" t="s">
        <v>9</v>
      </c>
      <c r="D123" t="s">
        <v>13</v>
      </c>
      <c r="E123">
        <v>27.9</v>
      </c>
      <c r="F123">
        <v>28.3</v>
      </c>
      <c r="G123">
        <v>33.700000000000003</v>
      </c>
      <c r="H123">
        <v>44.8</v>
      </c>
      <c r="I123">
        <v>681.7</v>
      </c>
    </row>
    <row r="124" spans="1:9" x14ac:dyDescent="0.75">
      <c r="A124">
        <v>2009</v>
      </c>
      <c r="B124" t="s">
        <v>20</v>
      </c>
      <c r="C124" t="s">
        <v>10</v>
      </c>
      <c r="D124" t="s">
        <v>18</v>
      </c>
      <c r="E124">
        <v>24.8</v>
      </c>
      <c r="F124">
        <v>102.1</v>
      </c>
      <c r="G124">
        <v>38.799999999999997</v>
      </c>
      <c r="H124">
        <v>10.199999999999999</v>
      </c>
      <c r="I124">
        <v>183.9</v>
      </c>
    </row>
    <row r="125" spans="1:9" x14ac:dyDescent="0.75">
      <c r="A125">
        <v>2006</v>
      </c>
      <c r="B125" t="s">
        <v>27</v>
      </c>
      <c r="C125" t="s">
        <v>9</v>
      </c>
      <c r="D125" t="s">
        <v>16</v>
      </c>
      <c r="E125">
        <v>-2.2999999999999998</v>
      </c>
      <c r="F125">
        <v>81.099999999999994</v>
      </c>
      <c r="G125">
        <v>30.5</v>
      </c>
      <c r="H125">
        <v>25.4</v>
      </c>
      <c r="I125">
        <v>614.4</v>
      </c>
    </row>
    <row r="126" spans="1:9" x14ac:dyDescent="0.75">
      <c r="A126">
        <v>2025</v>
      </c>
      <c r="B126" t="s">
        <v>24</v>
      </c>
      <c r="C126" t="s">
        <v>10</v>
      </c>
      <c r="D126" t="s">
        <v>14</v>
      </c>
      <c r="E126">
        <v>30.8</v>
      </c>
      <c r="F126">
        <v>33.4</v>
      </c>
      <c r="G126">
        <v>67.900000000000006</v>
      </c>
      <c r="H126">
        <v>21</v>
      </c>
      <c r="I126">
        <v>472</v>
      </c>
    </row>
    <row r="127" spans="1:9" x14ac:dyDescent="0.75">
      <c r="A127">
        <v>2008</v>
      </c>
      <c r="B127" t="s">
        <v>26</v>
      </c>
      <c r="C127" t="s">
        <v>12</v>
      </c>
      <c r="D127" t="s">
        <v>18</v>
      </c>
      <c r="E127">
        <v>1.2</v>
      </c>
      <c r="F127">
        <v>188.7</v>
      </c>
      <c r="G127">
        <v>56.9</v>
      </c>
      <c r="H127">
        <v>0.9</v>
      </c>
      <c r="I127">
        <v>301.60000000000002</v>
      </c>
    </row>
    <row r="128" spans="1:9" x14ac:dyDescent="0.75">
      <c r="A128">
        <v>2006</v>
      </c>
      <c r="B128" t="s">
        <v>23</v>
      </c>
      <c r="C128" t="s">
        <v>9</v>
      </c>
      <c r="D128" t="s">
        <v>14</v>
      </c>
      <c r="E128">
        <v>1.2</v>
      </c>
      <c r="F128">
        <v>30</v>
      </c>
      <c r="G128">
        <v>38.1</v>
      </c>
      <c r="H128">
        <v>39.6</v>
      </c>
      <c r="I128">
        <v>445</v>
      </c>
    </row>
    <row r="129" spans="1:9" x14ac:dyDescent="0.75">
      <c r="A129">
        <v>2008</v>
      </c>
      <c r="B129" t="s">
        <v>24</v>
      </c>
      <c r="C129" t="s">
        <v>10</v>
      </c>
      <c r="D129" t="s">
        <v>17</v>
      </c>
      <c r="E129">
        <v>16.8</v>
      </c>
      <c r="F129">
        <v>119.3</v>
      </c>
      <c r="G129">
        <v>87.5</v>
      </c>
      <c r="H129">
        <v>3.5</v>
      </c>
      <c r="I129">
        <v>310</v>
      </c>
    </row>
    <row r="130" spans="1:9" x14ac:dyDescent="0.75">
      <c r="A130">
        <v>2007</v>
      </c>
      <c r="B130" t="s">
        <v>26</v>
      </c>
      <c r="C130" t="s">
        <v>12</v>
      </c>
      <c r="D130" t="s">
        <v>15</v>
      </c>
      <c r="E130">
        <v>19.600000000000001</v>
      </c>
      <c r="F130">
        <v>138.1</v>
      </c>
      <c r="G130">
        <v>61.8</v>
      </c>
      <c r="H130">
        <v>23.7</v>
      </c>
      <c r="I130">
        <v>517.29999999999995</v>
      </c>
    </row>
    <row r="131" spans="1:9" x14ac:dyDescent="0.75">
      <c r="A131">
        <v>2011</v>
      </c>
      <c r="B131" t="s">
        <v>21</v>
      </c>
      <c r="C131" t="s">
        <v>11</v>
      </c>
      <c r="D131" t="s">
        <v>16</v>
      </c>
      <c r="E131">
        <v>19</v>
      </c>
      <c r="F131">
        <v>70</v>
      </c>
      <c r="G131">
        <v>44.5</v>
      </c>
      <c r="H131">
        <v>28</v>
      </c>
      <c r="I131">
        <v>403.7</v>
      </c>
    </row>
    <row r="132" spans="1:9" x14ac:dyDescent="0.75">
      <c r="A132">
        <v>2001</v>
      </c>
      <c r="B132" t="s">
        <v>24</v>
      </c>
      <c r="C132" t="s">
        <v>10</v>
      </c>
      <c r="D132" t="s">
        <v>17</v>
      </c>
      <c r="E132">
        <v>-5.4</v>
      </c>
      <c r="F132">
        <v>28.1</v>
      </c>
      <c r="G132">
        <v>60</v>
      </c>
      <c r="H132">
        <v>31.4</v>
      </c>
      <c r="I132">
        <v>215.1</v>
      </c>
    </row>
    <row r="133" spans="1:9" x14ac:dyDescent="0.75">
      <c r="A133">
        <v>2000</v>
      </c>
      <c r="B133" t="s">
        <v>27</v>
      </c>
      <c r="C133" t="s">
        <v>9</v>
      </c>
      <c r="D133" t="s">
        <v>18</v>
      </c>
      <c r="E133">
        <v>33.9</v>
      </c>
      <c r="F133">
        <v>37.1</v>
      </c>
      <c r="G133">
        <v>70.8</v>
      </c>
      <c r="H133">
        <v>34.4</v>
      </c>
      <c r="I133">
        <v>181.6</v>
      </c>
    </row>
    <row r="134" spans="1:9" x14ac:dyDescent="0.75">
      <c r="A134">
        <v>2015</v>
      </c>
      <c r="B134" t="s">
        <v>23</v>
      </c>
      <c r="C134" t="s">
        <v>9</v>
      </c>
      <c r="D134" t="s">
        <v>18</v>
      </c>
      <c r="E134">
        <v>3.3</v>
      </c>
      <c r="F134">
        <v>57.5</v>
      </c>
      <c r="G134">
        <v>34.6</v>
      </c>
      <c r="H134">
        <v>12.7</v>
      </c>
      <c r="I134">
        <v>482.7</v>
      </c>
    </row>
    <row r="135" spans="1:9" x14ac:dyDescent="0.75">
      <c r="A135">
        <v>2022</v>
      </c>
      <c r="B135" t="s">
        <v>25</v>
      </c>
      <c r="C135" t="s">
        <v>12</v>
      </c>
      <c r="D135" t="s">
        <v>18</v>
      </c>
      <c r="E135">
        <v>-3.5</v>
      </c>
      <c r="F135">
        <v>13.9</v>
      </c>
      <c r="G135">
        <v>46.5</v>
      </c>
      <c r="H135">
        <v>0.5</v>
      </c>
      <c r="I135">
        <v>731.7</v>
      </c>
    </row>
    <row r="136" spans="1:9" x14ac:dyDescent="0.75">
      <c r="A136">
        <v>2022</v>
      </c>
      <c r="B136" t="s">
        <v>19</v>
      </c>
      <c r="C136" t="s">
        <v>9</v>
      </c>
      <c r="D136" t="s">
        <v>18</v>
      </c>
      <c r="E136">
        <v>34.4</v>
      </c>
      <c r="F136">
        <v>21</v>
      </c>
      <c r="G136">
        <v>78.400000000000006</v>
      </c>
      <c r="H136">
        <v>36.200000000000003</v>
      </c>
      <c r="I136">
        <v>340.8</v>
      </c>
    </row>
    <row r="137" spans="1:9" x14ac:dyDescent="0.75">
      <c r="A137">
        <v>2023</v>
      </c>
      <c r="B137" t="s">
        <v>19</v>
      </c>
      <c r="C137" t="s">
        <v>9</v>
      </c>
      <c r="D137" t="s">
        <v>18</v>
      </c>
      <c r="E137">
        <v>37.799999999999997</v>
      </c>
      <c r="F137">
        <v>19.399999999999999</v>
      </c>
      <c r="G137">
        <v>57.6</v>
      </c>
      <c r="H137">
        <v>26.8</v>
      </c>
      <c r="I137">
        <v>613.1</v>
      </c>
    </row>
    <row r="138" spans="1:9" x14ac:dyDescent="0.75">
      <c r="A138">
        <v>2004</v>
      </c>
      <c r="B138" t="s">
        <v>23</v>
      </c>
      <c r="C138" t="s">
        <v>9</v>
      </c>
      <c r="D138" t="s">
        <v>14</v>
      </c>
      <c r="E138">
        <v>33.1</v>
      </c>
      <c r="F138">
        <v>73.8</v>
      </c>
      <c r="G138">
        <v>62.8</v>
      </c>
      <c r="H138">
        <v>41.8</v>
      </c>
      <c r="I138">
        <v>561.1</v>
      </c>
    </row>
    <row r="139" spans="1:9" x14ac:dyDescent="0.75">
      <c r="A139">
        <v>2002</v>
      </c>
      <c r="B139" t="s">
        <v>24</v>
      </c>
      <c r="C139" t="s">
        <v>10</v>
      </c>
      <c r="D139" t="s">
        <v>17</v>
      </c>
      <c r="E139">
        <v>30.5</v>
      </c>
      <c r="F139">
        <v>111.4</v>
      </c>
      <c r="G139">
        <v>56</v>
      </c>
      <c r="H139">
        <v>41.1</v>
      </c>
      <c r="I139">
        <v>752.1</v>
      </c>
    </row>
    <row r="140" spans="1:9" x14ac:dyDescent="0.75">
      <c r="A140">
        <v>2011</v>
      </c>
      <c r="B140" t="s">
        <v>26</v>
      </c>
      <c r="C140" t="s">
        <v>12</v>
      </c>
      <c r="D140" t="s">
        <v>16</v>
      </c>
      <c r="E140">
        <v>22.8</v>
      </c>
      <c r="F140">
        <v>83.3</v>
      </c>
      <c r="G140">
        <v>32.6</v>
      </c>
      <c r="H140">
        <v>42.2</v>
      </c>
      <c r="I140">
        <v>674.7</v>
      </c>
    </row>
    <row r="141" spans="1:9" x14ac:dyDescent="0.75">
      <c r="A141">
        <v>2007</v>
      </c>
      <c r="B141" t="s">
        <v>27</v>
      </c>
      <c r="C141" t="s">
        <v>9</v>
      </c>
      <c r="D141" t="s">
        <v>15</v>
      </c>
      <c r="E141">
        <v>17.5</v>
      </c>
      <c r="F141">
        <v>99.3</v>
      </c>
      <c r="G141">
        <v>39.9</v>
      </c>
      <c r="H141">
        <v>24.3</v>
      </c>
      <c r="I141">
        <v>496.6</v>
      </c>
    </row>
    <row r="142" spans="1:9" x14ac:dyDescent="0.75">
      <c r="A142">
        <v>2021</v>
      </c>
      <c r="B142" t="s">
        <v>30</v>
      </c>
      <c r="C142" t="s">
        <v>12</v>
      </c>
      <c r="D142" t="s">
        <v>15</v>
      </c>
      <c r="E142">
        <v>-5.7</v>
      </c>
      <c r="F142">
        <v>26</v>
      </c>
      <c r="G142">
        <v>56.7</v>
      </c>
      <c r="H142">
        <v>16.7</v>
      </c>
      <c r="I142">
        <v>559.9</v>
      </c>
    </row>
    <row r="143" spans="1:9" x14ac:dyDescent="0.75">
      <c r="A143">
        <v>2002</v>
      </c>
      <c r="B143" t="s">
        <v>19</v>
      </c>
      <c r="C143" t="s">
        <v>9</v>
      </c>
      <c r="D143" t="s">
        <v>17</v>
      </c>
      <c r="E143">
        <v>10.4</v>
      </c>
      <c r="F143">
        <v>38.5</v>
      </c>
      <c r="G143">
        <v>42.6</v>
      </c>
      <c r="H143">
        <v>39.6</v>
      </c>
      <c r="I143">
        <v>728.9</v>
      </c>
    </row>
    <row r="144" spans="1:9" x14ac:dyDescent="0.75">
      <c r="A144">
        <v>2000</v>
      </c>
      <c r="B144" t="s">
        <v>27</v>
      </c>
      <c r="C144" t="s">
        <v>9</v>
      </c>
      <c r="D144" t="s">
        <v>17</v>
      </c>
      <c r="E144">
        <v>8.6</v>
      </c>
      <c r="F144">
        <v>40.9</v>
      </c>
      <c r="G144">
        <v>33</v>
      </c>
      <c r="H144">
        <v>22.6</v>
      </c>
      <c r="I144">
        <v>379.7</v>
      </c>
    </row>
    <row r="145" spans="1:9" x14ac:dyDescent="0.75">
      <c r="A145">
        <v>2002</v>
      </c>
      <c r="B145" t="s">
        <v>19</v>
      </c>
      <c r="C145" t="s">
        <v>9</v>
      </c>
      <c r="D145" t="s">
        <v>15</v>
      </c>
      <c r="E145">
        <v>3</v>
      </c>
      <c r="F145">
        <v>69.8</v>
      </c>
      <c r="G145">
        <v>80.599999999999994</v>
      </c>
      <c r="H145">
        <v>9.1999999999999993</v>
      </c>
      <c r="I145">
        <v>328.8</v>
      </c>
    </row>
    <row r="146" spans="1:9" x14ac:dyDescent="0.75">
      <c r="A146">
        <v>2004</v>
      </c>
      <c r="B146" t="s">
        <v>21</v>
      </c>
      <c r="C146" t="s">
        <v>11</v>
      </c>
      <c r="D146" t="s">
        <v>15</v>
      </c>
      <c r="E146">
        <v>26.2</v>
      </c>
      <c r="F146">
        <v>29</v>
      </c>
      <c r="G146">
        <v>88.9</v>
      </c>
      <c r="H146">
        <v>42.7</v>
      </c>
      <c r="I146">
        <v>107.6</v>
      </c>
    </row>
    <row r="147" spans="1:9" x14ac:dyDescent="0.75">
      <c r="A147">
        <v>2014</v>
      </c>
      <c r="B147" t="s">
        <v>26</v>
      </c>
      <c r="C147" t="s">
        <v>12</v>
      </c>
      <c r="D147" t="s">
        <v>14</v>
      </c>
      <c r="E147">
        <v>14.8</v>
      </c>
      <c r="F147">
        <v>95.2</v>
      </c>
      <c r="G147">
        <v>77.599999999999994</v>
      </c>
      <c r="H147">
        <v>44.1</v>
      </c>
      <c r="I147">
        <v>678.6</v>
      </c>
    </row>
    <row r="148" spans="1:9" x14ac:dyDescent="0.75">
      <c r="A148">
        <v>2013</v>
      </c>
      <c r="B148" t="s">
        <v>21</v>
      </c>
      <c r="C148" t="s">
        <v>11</v>
      </c>
      <c r="D148" t="s">
        <v>13</v>
      </c>
      <c r="E148">
        <v>-5.9</v>
      </c>
      <c r="F148">
        <v>135.6</v>
      </c>
      <c r="G148">
        <v>81.2</v>
      </c>
      <c r="H148">
        <v>23.3</v>
      </c>
      <c r="I148">
        <v>660.7</v>
      </c>
    </row>
    <row r="149" spans="1:9" x14ac:dyDescent="0.75">
      <c r="A149">
        <v>2002</v>
      </c>
      <c r="B149" t="s">
        <v>19</v>
      </c>
      <c r="C149" t="s">
        <v>9</v>
      </c>
      <c r="D149" t="s">
        <v>16</v>
      </c>
      <c r="E149">
        <v>1</v>
      </c>
      <c r="F149">
        <v>72.400000000000006</v>
      </c>
      <c r="G149">
        <v>44.5</v>
      </c>
      <c r="H149">
        <v>3.8</v>
      </c>
      <c r="I149">
        <v>173.1</v>
      </c>
    </row>
    <row r="150" spans="1:9" x14ac:dyDescent="0.75">
      <c r="A150">
        <v>2000</v>
      </c>
      <c r="B150" t="s">
        <v>25</v>
      </c>
      <c r="C150" t="s">
        <v>12</v>
      </c>
      <c r="D150" t="s">
        <v>18</v>
      </c>
      <c r="E150">
        <v>24.2</v>
      </c>
      <c r="F150">
        <v>37.200000000000003</v>
      </c>
      <c r="G150">
        <v>87.6</v>
      </c>
      <c r="H150">
        <v>19.399999999999999</v>
      </c>
      <c r="I150">
        <v>503.8</v>
      </c>
    </row>
    <row r="151" spans="1:9" x14ac:dyDescent="0.75">
      <c r="A151">
        <v>2004</v>
      </c>
      <c r="B151" t="s">
        <v>25</v>
      </c>
      <c r="C151" t="s">
        <v>12</v>
      </c>
      <c r="D151" t="s">
        <v>13</v>
      </c>
      <c r="E151">
        <v>-6.2</v>
      </c>
      <c r="F151">
        <v>24</v>
      </c>
      <c r="G151">
        <v>41.8</v>
      </c>
      <c r="H151">
        <v>40.200000000000003</v>
      </c>
      <c r="I151">
        <v>424.8</v>
      </c>
    </row>
    <row r="152" spans="1:9" x14ac:dyDescent="0.75">
      <c r="A152">
        <v>2025</v>
      </c>
      <c r="B152" t="s">
        <v>21</v>
      </c>
      <c r="C152" t="s">
        <v>11</v>
      </c>
      <c r="D152" t="s">
        <v>17</v>
      </c>
      <c r="E152">
        <v>32.6</v>
      </c>
      <c r="F152">
        <v>19.5</v>
      </c>
      <c r="G152">
        <v>87.1</v>
      </c>
      <c r="H152">
        <v>45.1</v>
      </c>
      <c r="I152">
        <v>183.1</v>
      </c>
    </row>
    <row r="153" spans="1:9" x14ac:dyDescent="0.75">
      <c r="A153">
        <v>2022</v>
      </c>
      <c r="B153" t="s">
        <v>25</v>
      </c>
      <c r="C153" t="s">
        <v>12</v>
      </c>
      <c r="D153" t="s">
        <v>15</v>
      </c>
      <c r="E153">
        <v>14.8</v>
      </c>
      <c r="F153">
        <v>6</v>
      </c>
      <c r="G153">
        <v>89.7</v>
      </c>
      <c r="H153">
        <v>10.199999999999999</v>
      </c>
      <c r="I153">
        <v>786.4</v>
      </c>
    </row>
    <row r="154" spans="1:9" x14ac:dyDescent="0.75">
      <c r="A154">
        <v>2013</v>
      </c>
      <c r="B154" t="s">
        <v>19</v>
      </c>
      <c r="C154" t="s">
        <v>9</v>
      </c>
      <c r="D154" t="s">
        <v>13</v>
      </c>
      <c r="E154">
        <v>14</v>
      </c>
      <c r="F154">
        <v>41.9</v>
      </c>
      <c r="G154">
        <v>72.7</v>
      </c>
      <c r="H154">
        <v>3.3</v>
      </c>
      <c r="I154">
        <v>250.3</v>
      </c>
    </row>
    <row r="155" spans="1:9" x14ac:dyDescent="0.75">
      <c r="A155">
        <v>2006</v>
      </c>
      <c r="B155" t="s">
        <v>23</v>
      </c>
      <c r="C155" t="s">
        <v>9</v>
      </c>
      <c r="D155" t="s">
        <v>16</v>
      </c>
      <c r="E155">
        <v>19.600000000000001</v>
      </c>
      <c r="F155">
        <v>40</v>
      </c>
      <c r="G155">
        <v>88.9</v>
      </c>
      <c r="H155">
        <v>43.9</v>
      </c>
      <c r="I155">
        <v>147.1</v>
      </c>
    </row>
    <row r="156" spans="1:9" x14ac:dyDescent="0.75">
      <c r="A156">
        <v>2008</v>
      </c>
      <c r="B156" t="s">
        <v>21</v>
      </c>
      <c r="C156" t="s">
        <v>11</v>
      </c>
      <c r="D156" t="s">
        <v>17</v>
      </c>
      <c r="E156">
        <v>31.2</v>
      </c>
      <c r="F156">
        <v>91.3</v>
      </c>
      <c r="G156">
        <v>64.2</v>
      </c>
      <c r="H156">
        <v>19.5</v>
      </c>
      <c r="I156">
        <v>516.4</v>
      </c>
    </row>
    <row r="157" spans="1:9" x14ac:dyDescent="0.75">
      <c r="A157">
        <v>2014</v>
      </c>
      <c r="B157" t="s">
        <v>30</v>
      </c>
      <c r="C157" t="s">
        <v>12</v>
      </c>
      <c r="D157" t="s">
        <v>18</v>
      </c>
      <c r="E157">
        <v>7.4</v>
      </c>
      <c r="F157">
        <v>30.6</v>
      </c>
      <c r="G157">
        <v>45.6</v>
      </c>
      <c r="H157">
        <v>27.1</v>
      </c>
      <c r="I157">
        <v>617.20000000000005</v>
      </c>
    </row>
    <row r="158" spans="1:9" x14ac:dyDescent="0.75">
      <c r="A158">
        <v>2014</v>
      </c>
      <c r="B158" t="s">
        <v>30</v>
      </c>
      <c r="C158" t="s">
        <v>12</v>
      </c>
      <c r="D158" t="s">
        <v>18</v>
      </c>
      <c r="E158">
        <v>23.9</v>
      </c>
      <c r="F158">
        <v>43.8</v>
      </c>
      <c r="G158">
        <v>56.2</v>
      </c>
      <c r="H158">
        <v>48.4</v>
      </c>
      <c r="I158">
        <v>122.7</v>
      </c>
    </row>
    <row r="159" spans="1:9" x14ac:dyDescent="0.75">
      <c r="A159">
        <v>2025</v>
      </c>
      <c r="B159" t="s">
        <v>28</v>
      </c>
      <c r="C159" t="s">
        <v>10</v>
      </c>
      <c r="D159" t="s">
        <v>16</v>
      </c>
      <c r="E159">
        <v>18.3</v>
      </c>
      <c r="F159">
        <v>61.8</v>
      </c>
      <c r="G159">
        <v>65.599999999999994</v>
      </c>
      <c r="H159">
        <v>3.3</v>
      </c>
      <c r="I159">
        <v>561.1</v>
      </c>
    </row>
    <row r="160" spans="1:9" x14ac:dyDescent="0.75">
      <c r="A160">
        <v>2009</v>
      </c>
      <c r="B160" t="s">
        <v>24</v>
      </c>
      <c r="C160" t="s">
        <v>10</v>
      </c>
      <c r="D160" t="s">
        <v>16</v>
      </c>
      <c r="E160">
        <v>3.4</v>
      </c>
      <c r="F160">
        <v>71.5</v>
      </c>
      <c r="G160">
        <v>34.4</v>
      </c>
      <c r="H160">
        <v>32.4</v>
      </c>
      <c r="I160">
        <v>472.6</v>
      </c>
    </row>
    <row r="161" spans="1:9" x14ac:dyDescent="0.75">
      <c r="A161">
        <v>2012</v>
      </c>
      <c r="B161" t="s">
        <v>26</v>
      </c>
      <c r="C161" t="s">
        <v>12</v>
      </c>
      <c r="D161" t="s">
        <v>15</v>
      </c>
      <c r="E161">
        <v>33.9</v>
      </c>
      <c r="F161">
        <v>84.2</v>
      </c>
      <c r="G161">
        <v>67.3</v>
      </c>
      <c r="H161">
        <v>3.7</v>
      </c>
      <c r="I161">
        <v>172.3</v>
      </c>
    </row>
    <row r="162" spans="1:9" x14ac:dyDescent="0.75">
      <c r="A162">
        <v>2018</v>
      </c>
      <c r="B162" t="s">
        <v>25</v>
      </c>
      <c r="C162" t="s">
        <v>12</v>
      </c>
      <c r="D162" t="s">
        <v>18</v>
      </c>
      <c r="E162">
        <v>29.9</v>
      </c>
      <c r="F162">
        <v>57.3</v>
      </c>
      <c r="G162">
        <v>88.9</v>
      </c>
      <c r="H162">
        <v>18.8</v>
      </c>
      <c r="I162">
        <v>220.8</v>
      </c>
    </row>
    <row r="163" spans="1:9" x14ac:dyDescent="0.75">
      <c r="A163">
        <v>2006</v>
      </c>
      <c r="B163" t="s">
        <v>25</v>
      </c>
      <c r="C163" t="s">
        <v>12</v>
      </c>
      <c r="D163" t="s">
        <v>17</v>
      </c>
      <c r="E163">
        <v>22.9</v>
      </c>
      <c r="F163">
        <v>14.7</v>
      </c>
      <c r="G163">
        <v>41.4</v>
      </c>
      <c r="H163">
        <v>40.200000000000003</v>
      </c>
      <c r="I163">
        <v>497.6</v>
      </c>
    </row>
    <row r="164" spans="1:9" x14ac:dyDescent="0.75">
      <c r="A164">
        <v>2016</v>
      </c>
      <c r="B164" t="s">
        <v>24</v>
      </c>
      <c r="C164" t="s">
        <v>10</v>
      </c>
      <c r="D164" t="s">
        <v>13</v>
      </c>
      <c r="E164">
        <v>32.5</v>
      </c>
      <c r="F164">
        <v>67.099999999999994</v>
      </c>
      <c r="G164">
        <v>77.599999999999994</v>
      </c>
      <c r="H164">
        <v>21.7</v>
      </c>
      <c r="I164">
        <v>307.5</v>
      </c>
    </row>
    <row r="165" spans="1:9" x14ac:dyDescent="0.75">
      <c r="A165">
        <v>2019</v>
      </c>
      <c r="B165" t="s">
        <v>20</v>
      </c>
      <c r="C165" t="s">
        <v>10</v>
      </c>
      <c r="D165" t="s">
        <v>17</v>
      </c>
      <c r="E165">
        <v>33.4</v>
      </c>
      <c r="F165">
        <v>28.8</v>
      </c>
      <c r="G165">
        <v>84.5</v>
      </c>
      <c r="H165">
        <v>49.9</v>
      </c>
      <c r="I165">
        <v>756.8</v>
      </c>
    </row>
    <row r="166" spans="1:9" x14ac:dyDescent="0.75">
      <c r="A166">
        <v>2003</v>
      </c>
      <c r="B166" t="s">
        <v>22</v>
      </c>
      <c r="C166" t="s">
        <v>11</v>
      </c>
      <c r="D166" t="s">
        <v>14</v>
      </c>
      <c r="E166">
        <v>25.4</v>
      </c>
      <c r="F166">
        <v>114.9</v>
      </c>
      <c r="G166">
        <v>86.6</v>
      </c>
      <c r="H166">
        <v>28</v>
      </c>
      <c r="I166">
        <v>673.1</v>
      </c>
    </row>
    <row r="167" spans="1:9" x14ac:dyDescent="0.75">
      <c r="A167">
        <v>2004</v>
      </c>
      <c r="B167" t="s">
        <v>21</v>
      </c>
      <c r="C167" t="s">
        <v>11</v>
      </c>
      <c r="D167" t="s">
        <v>14</v>
      </c>
      <c r="E167">
        <v>31.9</v>
      </c>
      <c r="F167">
        <v>50.8</v>
      </c>
      <c r="G167">
        <v>87.6</v>
      </c>
      <c r="H167">
        <v>16.100000000000001</v>
      </c>
      <c r="I167">
        <v>788.5</v>
      </c>
    </row>
    <row r="168" spans="1:9" x14ac:dyDescent="0.75">
      <c r="A168">
        <v>2022</v>
      </c>
      <c r="B168" t="s">
        <v>29</v>
      </c>
      <c r="C168" t="s">
        <v>11</v>
      </c>
      <c r="D168" t="s">
        <v>16</v>
      </c>
      <c r="E168">
        <v>24.9</v>
      </c>
      <c r="F168">
        <v>59.9</v>
      </c>
      <c r="G168">
        <v>61.3</v>
      </c>
      <c r="H168">
        <v>11</v>
      </c>
      <c r="I168">
        <v>281.8</v>
      </c>
    </row>
    <row r="169" spans="1:9" x14ac:dyDescent="0.75">
      <c r="A169">
        <v>2006</v>
      </c>
      <c r="B169" t="s">
        <v>25</v>
      </c>
      <c r="C169" t="s">
        <v>12</v>
      </c>
      <c r="D169" t="s">
        <v>15</v>
      </c>
      <c r="E169">
        <v>24</v>
      </c>
      <c r="F169">
        <v>233.6</v>
      </c>
      <c r="G169">
        <v>88.6</v>
      </c>
      <c r="H169">
        <v>17.5</v>
      </c>
      <c r="I169">
        <v>778.8</v>
      </c>
    </row>
    <row r="170" spans="1:9" x14ac:dyDescent="0.75">
      <c r="A170">
        <v>2012</v>
      </c>
      <c r="B170" t="s">
        <v>26</v>
      </c>
      <c r="C170" t="s">
        <v>12</v>
      </c>
      <c r="D170" t="s">
        <v>14</v>
      </c>
      <c r="E170">
        <v>20.9</v>
      </c>
      <c r="F170">
        <v>85.2</v>
      </c>
      <c r="G170">
        <v>75.400000000000006</v>
      </c>
      <c r="H170">
        <v>18.600000000000001</v>
      </c>
      <c r="I170">
        <v>401.9</v>
      </c>
    </row>
    <row r="171" spans="1:9" x14ac:dyDescent="0.75">
      <c r="A171">
        <v>2014</v>
      </c>
      <c r="B171" t="s">
        <v>28</v>
      </c>
      <c r="C171" t="s">
        <v>10</v>
      </c>
      <c r="D171" t="s">
        <v>18</v>
      </c>
      <c r="E171">
        <v>27.6</v>
      </c>
      <c r="F171">
        <v>66.3</v>
      </c>
      <c r="G171">
        <v>39.700000000000003</v>
      </c>
      <c r="H171">
        <v>3.4</v>
      </c>
      <c r="I171">
        <v>343.3</v>
      </c>
    </row>
    <row r="172" spans="1:9" x14ac:dyDescent="0.75">
      <c r="A172">
        <v>2010</v>
      </c>
      <c r="B172" t="s">
        <v>30</v>
      </c>
      <c r="C172" t="s">
        <v>12</v>
      </c>
      <c r="D172" t="s">
        <v>17</v>
      </c>
      <c r="E172">
        <v>-2.1</v>
      </c>
      <c r="F172">
        <v>44.8</v>
      </c>
      <c r="G172">
        <v>58.6</v>
      </c>
      <c r="H172">
        <v>18.5</v>
      </c>
      <c r="I172">
        <v>135.19999999999999</v>
      </c>
    </row>
    <row r="173" spans="1:9" x14ac:dyDescent="0.75">
      <c r="A173">
        <v>2003</v>
      </c>
      <c r="B173" t="s">
        <v>25</v>
      </c>
      <c r="C173" t="s">
        <v>12</v>
      </c>
      <c r="D173" t="s">
        <v>17</v>
      </c>
      <c r="E173">
        <v>34</v>
      </c>
      <c r="F173">
        <v>16</v>
      </c>
      <c r="G173">
        <v>73.099999999999994</v>
      </c>
      <c r="H173">
        <v>23.2</v>
      </c>
      <c r="I173">
        <v>136.9</v>
      </c>
    </row>
    <row r="174" spans="1:9" x14ac:dyDescent="0.75">
      <c r="A174">
        <v>2012</v>
      </c>
      <c r="B174" t="s">
        <v>28</v>
      </c>
      <c r="C174" t="s">
        <v>10</v>
      </c>
      <c r="D174" t="s">
        <v>16</v>
      </c>
      <c r="E174">
        <v>33.6</v>
      </c>
      <c r="F174">
        <v>42.3</v>
      </c>
      <c r="G174">
        <v>44.8</v>
      </c>
      <c r="H174">
        <v>36.1</v>
      </c>
      <c r="I174">
        <v>584.4</v>
      </c>
    </row>
    <row r="175" spans="1:9" x14ac:dyDescent="0.75">
      <c r="A175">
        <v>2006</v>
      </c>
      <c r="B175" t="s">
        <v>19</v>
      </c>
      <c r="C175" t="s">
        <v>9</v>
      </c>
      <c r="D175" t="s">
        <v>13</v>
      </c>
      <c r="E175">
        <v>-8.5</v>
      </c>
      <c r="F175">
        <v>23.8</v>
      </c>
      <c r="G175">
        <v>68.400000000000006</v>
      </c>
      <c r="H175">
        <v>32.799999999999997</v>
      </c>
      <c r="I175">
        <v>420.6</v>
      </c>
    </row>
    <row r="176" spans="1:9" x14ac:dyDescent="0.75">
      <c r="A176">
        <v>2018</v>
      </c>
      <c r="B176" t="s">
        <v>19</v>
      </c>
      <c r="C176" t="s">
        <v>9</v>
      </c>
      <c r="D176" t="s">
        <v>16</v>
      </c>
      <c r="E176">
        <v>31.3</v>
      </c>
      <c r="F176">
        <v>146.6</v>
      </c>
      <c r="G176">
        <v>70</v>
      </c>
      <c r="H176">
        <v>35.4</v>
      </c>
      <c r="I176">
        <v>258.60000000000002</v>
      </c>
    </row>
    <row r="177" spans="1:9" x14ac:dyDescent="0.75">
      <c r="A177">
        <v>2021</v>
      </c>
      <c r="B177" t="s">
        <v>22</v>
      </c>
      <c r="C177" t="s">
        <v>11</v>
      </c>
      <c r="D177" t="s">
        <v>13</v>
      </c>
      <c r="E177">
        <v>-3.6</v>
      </c>
      <c r="F177">
        <v>66.900000000000006</v>
      </c>
      <c r="G177">
        <v>39.799999999999997</v>
      </c>
      <c r="H177">
        <v>0.4</v>
      </c>
      <c r="I177">
        <v>529.79999999999995</v>
      </c>
    </row>
    <row r="178" spans="1:9" x14ac:dyDescent="0.75">
      <c r="A178">
        <v>2001</v>
      </c>
      <c r="B178" t="s">
        <v>23</v>
      </c>
      <c r="C178" t="s">
        <v>9</v>
      </c>
      <c r="D178" t="s">
        <v>16</v>
      </c>
      <c r="E178">
        <v>6.8</v>
      </c>
      <c r="F178">
        <v>112.1</v>
      </c>
      <c r="G178">
        <v>63.9</v>
      </c>
      <c r="H178">
        <v>10.9</v>
      </c>
      <c r="I178">
        <v>277</v>
      </c>
    </row>
    <row r="179" spans="1:9" x14ac:dyDescent="0.75">
      <c r="A179">
        <v>2009</v>
      </c>
      <c r="B179" t="s">
        <v>29</v>
      </c>
      <c r="C179" t="s">
        <v>11</v>
      </c>
      <c r="D179" t="s">
        <v>16</v>
      </c>
      <c r="E179">
        <v>27.2</v>
      </c>
      <c r="F179">
        <v>29.9</v>
      </c>
      <c r="G179">
        <v>76.3</v>
      </c>
      <c r="H179">
        <v>33.1</v>
      </c>
      <c r="I179">
        <v>504.3</v>
      </c>
    </row>
    <row r="180" spans="1:9" x14ac:dyDescent="0.75">
      <c r="A180">
        <v>2012</v>
      </c>
      <c r="B180" t="s">
        <v>20</v>
      </c>
      <c r="C180" t="s">
        <v>10</v>
      </c>
      <c r="D180" t="s">
        <v>16</v>
      </c>
      <c r="E180">
        <v>-2</v>
      </c>
      <c r="F180">
        <v>25.3</v>
      </c>
      <c r="G180">
        <v>59.9</v>
      </c>
      <c r="H180">
        <v>24.2</v>
      </c>
      <c r="I180">
        <v>351.4</v>
      </c>
    </row>
    <row r="181" spans="1:9" x14ac:dyDescent="0.75">
      <c r="A181">
        <v>2024</v>
      </c>
      <c r="B181" t="s">
        <v>22</v>
      </c>
      <c r="C181" t="s">
        <v>11</v>
      </c>
      <c r="D181" t="s">
        <v>13</v>
      </c>
      <c r="E181">
        <v>30.9</v>
      </c>
      <c r="F181">
        <v>79.5</v>
      </c>
      <c r="G181">
        <v>30.7</v>
      </c>
      <c r="H181">
        <v>0.3</v>
      </c>
      <c r="I181">
        <v>676.5</v>
      </c>
    </row>
    <row r="182" spans="1:9" x14ac:dyDescent="0.75">
      <c r="A182">
        <v>2020</v>
      </c>
      <c r="B182" t="s">
        <v>27</v>
      </c>
      <c r="C182" t="s">
        <v>9</v>
      </c>
      <c r="D182" t="s">
        <v>13</v>
      </c>
      <c r="E182">
        <v>31.6</v>
      </c>
      <c r="F182">
        <v>22.9</v>
      </c>
      <c r="G182">
        <v>30.5</v>
      </c>
      <c r="H182">
        <v>40.200000000000003</v>
      </c>
      <c r="I182">
        <v>674.5</v>
      </c>
    </row>
    <row r="183" spans="1:9" x14ac:dyDescent="0.75">
      <c r="A183">
        <v>2005</v>
      </c>
      <c r="B183" t="s">
        <v>20</v>
      </c>
      <c r="C183" t="s">
        <v>10</v>
      </c>
      <c r="D183" t="s">
        <v>16</v>
      </c>
      <c r="E183">
        <v>15.4</v>
      </c>
      <c r="F183">
        <v>34.9</v>
      </c>
      <c r="G183">
        <v>51.4</v>
      </c>
      <c r="H183">
        <v>38.6</v>
      </c>
      <c r="I183">
        <v>434.1</v>
      </c>
    </row>
    <row r="184" spans="1:9" x14ac:dyDescent="0.75">
      <c r="A184">
        <v>2011</v>
      </c>
      <c r="B184" t="s">
        <v>21</v>
      </c>
      <c r="C184" t="s">
        <v>11</v>
      </c>
      <c r="D184" t="s">
        <v>14</v>
      </c>
      <c r="E184">
        <v>-9.6999999999999993</v>
      </c>
      <c r="F184">
        <v>151.1</v>
      </c>
      <c r="G184">
        <v>85.6</v>
      </c>
      <c r="H184">
        <v>27.4</v>
      </c>
      <c r="I184">
        <v>345.6</v>
      </c>
    </row>
    <row r="185" spans="1:9" x14ac:dyDescent="0.75">
      <c r="A185">
        <v>2011</v>
      </c>
      <c r="B185" t="s">
        <v>26</v>
      </c>
      <c r="C185" t="s">
        <v>12</v>
      </c>
      <c r="D185" t="s">
        <v>15</v>
      </c>
      <c r="E185">
        <v>4.4000000000000004</v>
      </c>
      <c r="F185">
        <v>36.1</v>
      </c>
      <c r="G185">
        <v>43.7</v>
      </c>
      <c r="H185">
        <v>3.3</v>
      </c>
      <c r="I185">
        <v>353.8</v>
      </c>
    </row>
    <row r="186" spans="1:9" x14ac:dyDescent="0.75">
      <c r="A186">
        <v>2019</v>
      </c>
      <c r="B186" t="s">
        <v>27</v>
      </c>
      <c r="C186" t="s">
        <v>9</v>
      </c>
      <c r="D186" t="s">
        <v>15</v>
      </c>
      <c r="E186">
        <v>20.8</v>
      </c>
      <c r="F186">
        <v>12.7</v>
      </c>
      <c r="G186">
        <v>68.099999999999994</v>
      </c>
      <c r="H186">
        <v>38.299999999999997</v>
      </c>
      <c r="I186">
        <v>664</v>
      </c>
    </row>
    <row r="187" spans="1:9" x14ac:dyDescent="0.75">
      <c r="A187">
        <v>2010</v>
      </c>
      <c r="B187" t="s">
        <v>27</v>
      </c>
      <c r="C187" t="s">
        <v>9</v>
      </c>
      <c r="D187" t="s">
        <v>15</v>
      </c>
      <c r="E187">
        <v>39.1</v>
      </c>
      <c r="F187">
        <v>8.1</v>
      </c>
      <c r="G187">
        <v>43.3</v>
      </c>
      <c r="H187">
        <v>29.2</v>
      </c>
      <c r="I187">
        <v>329.7</v>
      </c>
    </row>
    <row r="188" spans="1:9" x14ac:dyDescent="0.75">
      <c r="A188">
        <v>2025</v>
      </c>
      <c r="B188" t="s">
        <v>22</v>
      </c>
      <c r="C188" t="s">
        <v>11</v>
      </c>
      <c r="D188" t="s">
        <v>13</v>
      </c>
      <c r="E188">
        <v>21.6</v>
      </c>
      <c r="F188">
        <v>11.1</v>
      </c>
      <c r="G188">
        <v>49.3</v>
      </c>
      <c r="H188">
        <v>39.1</v>
      </c>
      <c r="I188">
        <v>246.3</v>
      </c>
    </row>
    <row r="189" spans="1:9" x14ac:dyDescent="0.75">
      <c r="A189">
        <v>2022</v>
      </c>
      <c r="B189" t="s">
        <v>24</v>
      </c>
      <c r="C189" t="s">
        <v>10</v>
      </c>
      <c r="D189" t="s">
        <v>13</v>
      </c>
      <c r="E189">
        <v>3</v>
      </c>
      <c r="F189">
        <v>116.6</v>
      </c>
      <c r="G189">
        <v>80.900000000000006</v>
      </c>
      <c r="H189">
        <v>37.6</v>
      </c>
      <c r="I189">
        <v>159.30000000000001</v>
      </c>
    </row>
    <row r="190" spans="1:9" x14ac:dyDescent="0.75">
      <c r="A190">
        <v>2024</v>
      </c>
      <c r="B190" t="s">
        <v>23</v>
      </c>
      <c r="C190" t="s">
        <v>9</v>
      </c>
      <c r="D190" t="s">
        <v>14</v>
      </c>
      <c r="E190">
        <v>21.7</v>
      </c>
      <c r="F190">
        <v>31.5</v>
      </c>
      <c r="G190">
        <v>73.7</v>
      </c>
      <c r="H190">
        <v>40.200000000000003</v>
      </c>
      <c r="I190">
        <v>426.7</v>
      </c>
    </row>
    <row r="191" spans="1:9" x14ac:dyDescent="0.75">
      <c r="A191">
        <v>2006</v>
      </c>
      <c r="B191" t="s">
        <v>24</v>
      </c>
      <c r="C191" t="s">
        <v>10</v>
      </c>
      <c r="D191" t="s">
        <v>15</v>
      </c>
      <c r="E191">
        <v>17</v>
      </c>
      <c r="F191">
        <v>228.9</v>
      </c>
      <c r="G191">
        <v>35.700000000000003</v>
      </c>
      <c r="H191">
        <v>25.9</v>
      </c>
      <c r="I191">
        <v>437.5</v>
      </c>
    </row>
    <row r="192" spans="1:9" x14ac:dyDescent="0.75">
      <c r="A192">
        <v>2000</v>
      </c>
      <c r="B192" t="s">
        <v>22</v>
      </c>
      <c r="C192" t="s">
        <v>11</v>
      </c>
      <c r="D192" t="s">
        <v>15</v>
      </c>
      <c r="E192">
        <v>29</v>
      </c>
      <c r="F192">
        <v>136.69999999999999</v>
      </c>
      <c r="G192">
        <v>55.7</v>
      </c>
      <c r="H192">
        <v>7</v>
      </c>
      <c r="I192">
        <v>688.6</v>
      </c>
    </row>
    <row r="193" spans="1:9" x14ac:dyDescent="0.75">
      <c r="A193">
        <v>2000</v>
      </c>
      <c r="B193" t="s">
        <v>21</v>
      </c>
      <c r="C193" t="s">
        <v>11</v>
      </c>
      <c r="D193" t="s">
        <v>16</v>
      </c>
      <c r="E193">
        <v>-4.7</v>
      </c>
      <c r="F193">
        <v>174.9</v>
      </c>
      <c r="G193">
        <v>31.8</v>
      </c>
      <c r="H193">
        <v>33.6</v>
      </c>
      <c r="I193">
        <v>254.9</v>
      </c>
    </row>
    <row r="194" spans="1:9" x14ac:dyDescent="0.75">
      <c r="A194">
        <v>2024</v>
      </c>
      <c r="B194" t="s">
        <v>30</v>
      </c>
      <c r="C194" t="s">
        <v>12</v>
      </c>
      <c r="D194" t="s">
        <v>13</v>
      </c>
      <c r="E194">
        <v>28.1</v>
      </c>
      <c r="F194">
        <v>101.1</v>
      </c>
      <c r="G194">
        <v>58.9</v>
      </c>
      <c r="H194">
        <v>31</v>
      </c>
      <c r="I194">
        <v>366.7</v>
      </c>
    </row>
    <row r="195" spans="1:9" x14ac:dyDescent="0.75">
      <c r="A195">
        <v>2024</v>
      </c>
      <c r="B195" t="s">
        <v>25</v>
      </c>
      <c r="C195" t="s">
        <v>12</v>
      </c>
      <c r="D195" t="s">
        <v>15</v>
      </c>
      <c r="E195">
        <v>17.100000000000001</v>
      </c>
      <c r="F195">
        <v>76.599999999999994</v>
      </c>
      <c r="G195">
        <v>69.7</v>
      </c>
      <c r="H195">
        <v>37.1</v>
      </c>
      <c r="I195">
        <v>665.9</v>
      </c>
    </row>
    <row r="196" spans="1:9" x14ac:dyDescent="0.75">
      <c r="A196">
        <v>2019</v>
      </c>
      <c r="B196" t="s">
        <v>25</v>
      </c>
      <c r="C196" t="s">
        <v>12</v>
      </c>
      <c r="D196" t="s">
        <v>17</v>
      </c>
      <c r="E196">
        <v>38.1</v>
      </c>
      <c r="F196">
        <v>24.5</v>
      </c>
      <c r="G196">
        <v>37.1</v>
      </c>
      <c r="H196">
        <v>8.5</v>
      </c>
      <c r="I196">
        <v>676.5</v>
      </c>
    </row>
    <row r="197" spans="1:9" x14ac:dyDescent="0.75">
      <c r="A197">
        <v>2012</v>
      </c>
      <c r="B197" t="s">
        <v>23</v>
      </c>
      <c r="C197" t="s">
        <v>9</v>
      </c>
      <c r="D197" t="s">
        <v>14</v>
      </c>
      <c r="E197">
        <v>7.1</v>
      </c>
      <c r="F197">
        <v>49.9</v>
      </c>
      <c r="G197">
        <v>47.3</v>
      </c>
      <c r="H197">
        <v>9.6999999999999993</v>
      </c>
      <c r="I197">
        <v>369.2</v>
      </c>
    </row>
    <row r="198" spans="1:9" x14ac:dyDescent="0.75">
      <c r="A198">
        <v>2008</v>
      </c>
      <c r="B198" t="s">
        <v>21</v>
      </c>
      <c r="C198" t="s">
        <v>11</v>
      </c>
      <c r="D198" t="s">
        <v>17</v>
      </c>
      <c r="E198">
        <v>21.6</v>
      </c>
      <c r="F198">
        <v>82.1</v>
      </c>
      <c r="G198">
        <v>53.9</v>
      </c>
      <c r="H198">
        <v>44.5</v>
      </c>
      <c r="I198">
        <v>421.4</v>
      </c>
    </row>
    <row r="199" spans="1:9" x14ac:dyDescent="0.75">
      <c r="A199">
        <v>2002</v>
      </c>
      <c r="B199" t="s">
        <v>23</v>
      </c>
      <c r="C199" t="s">
        <v>9</v>
      </c>
      <c r="D199" t="s">
        <v>17</v>
      </c>
      <c r="E199">
        <v>36.6</v>
      </c>
      <c r="F199">
        <v>96.9</v>
      </c>
      <c r="G199">
        <v>85.2</v>
      </c>
      <c r="H199">
        <v>37.5</v>
      </c>
      <c r="I199">
        <v>312.3</v>
      </c>
    </row>
    <row r="200" spans="1:9" x14ac:dyDescent="0.75">
      <c r="A200">
        <v>2006</v>
      </c>
      <c r="B200" t="s">
        <v>28</v>
      </c>
      <c r="C200" t="s">
        <v>10</v>
      </c>
      <c r="D200" t="s">
        <v>14</v>
      </c>
      <c r="E200">
        <v>-4.9000000000000004</v>
      </c>
      <c r="F200">
        <v>17.5</v>
      </c>
      <c r="G200">
        <v>89.6</v>
      </c>
      <c r="H200">
        <v>45.4</v>
      </c>
      <c r="I200">
        <v>752.8</v>
      </c>
    </row>
    <row r="201" spans="1:9" x14ac:dyDescent="0.75">
      <c r="A201">
        <v>2005</v>
      </c>
      <c r="B201" t="s">
        <v>24</v>
      </c>
      <c r="C201" t="s">
        <v>10</v>
      </c>
      <c r="D201" t="s">
        <v>17</v>
      </c>
      <c r="E201">
        <v>36.9</v>
      </c>
      <c r="F201">
        <v>42.9</v>
      </c>
      <c r="G201">
        <v>32.700000000000003</v>
      </c>
      <c r="H201">
        <v>37.9</v>
      </c>
      <c r="I201">
        <v>183.1</v>
      </c>
    </row>
    <row r="202" spans="1:9" x14ac:dyDescent="0.75">
      <c r="A202">
        <v>2007</v>
      </c>
      <c r="B202" t="s">
        <v>25</v>
      </c>
      <c r="C202" t="s">
        <v>12</v>
      </c>
      <c r="D202" t="s">
        <v>15</v>
      </c>
      <c r="E202">
        <v>24.4</v>
      </c>
      <c r="F202">
        <v>46.9</v>
      </c>
      <c r="G202">
        <v>75.7</v>
      </c>
      <c r="H202">
        <v>29.9</v>
      </c>
      <c r="I202">
        <v>753.6</v>
      </c>
    </row>
    <row r="203" spans="1:9" x14ac:dyDescent="0.75">
      <c r="A203">
        <v>2008</v>
      </c>
      <c r="B203" t="s">
        <v>27</v>
      </c>
      <c r="C203" t="s">
        <v>9</v>
      </c>
      <c r="D203" t="s">
        <v>13</v>
      </c>
      <c r="E203">
        <v>-6.6</v>
      </c>
      <c r="F203">
        <v>45.4</v>
      </c>
      <c r="G203">
        <v>52.3</v>
      </c>
      <c r="H203">
        <v>32.700000000000003</v>
      </c>
      <c r="I203">
        <v>578.70000000000005</v>
      </c>
    </row>
    <row r="204" spans="1:9" x14ac:dyDescent="0.75">
      <c r="A204">
        <v>2004</v>
      </c>
      <c r="B204" t="s">
        <v>24</v>
      </c>
      <c r="C204" t="s">
        <v>10</v>
      </c>
      <c r="D204" t="s">
        <v>14</v>
      </c>
      <c r="E204">
        <v>5</v>
      </c>
      <c r="F204">
        <v>19.899999999999999</v>
      </c>
      <c r="G204">
        <v>53.5</v>
      </c>
      <c r="H204">
        <v>44.5</v>
      </c>
      <c r="I204">
        <v>472.1</v>
      </c>
    </row>
    <row r="205" spans="1:9" x14ac:dyDescent="0.75">
      <c r="A205">
        <v>2000</v>
      </c>
      <c r="B205" t="s">
        <v>29</v>
      </c>
      <c r="C205" t="s">
        <v>11</v>
      </c>
      <c r="D205" t="s">
        <v>16</v>
      </c>
      <c r="E205">
        <v>25.4</v>
      </c>
      <c r="F205">
        <v>161.69999999999999</v>
      </c>
      <c r="G205">
        <v>75.3</v>
      </c>
      <c r="H205">
        <v>28.9</v>
      </c>
      <c r="I205">
        <v>122.9</v>
      </c>
    </row>
    <row r="206" spans="1:9" x14ac:dyDescent="0.75">
      <c r="A206">
        <v>2018</v>
      </c>
      <c r="B206" t="s">
        <v>26</v>
      </c>
      <c r="C206" t="s">
        <v>12</v>
      </c>
      <c r="D206" t="s">
        <v>17</v>
      </c>
      <c r="E206">
        <v>-6.6</v>
      </c>
      <c r="F206">
        <v>41.7</v>
      </c>
      <c r="G206">
        <v>85.1</v>
      </c>
      <c r="H206">
        <v>31.6</v>
      </c>
      <c r="I206">
        <v>432.9</v>
      </c>
    </row>
    <row r="207" spans="1:9" x14ac:dyDescent="0.75">
      <c r="A207">
        <v>2009</v>
      </c>
      <c r="B207" t="s">
        <v>21</v>
      </c>
      <c r="C207" t="s">
        <v>11</v>
      </c>
      <c r="D207" t="s">
        <v>14</v>
      </c>
      <c r="E207">
        <v>19.100000000000001</v>
      </c>
      <c r="F207">
        <v>21.3</v>
      </c>
      <c r="G207">
        <v>87.1</v>
      </c>
      <c r="H207">
        <v>7.8</v>
      </c>
      <c r="I207">
        <v>385.4</v>
      </c>
    </row>
    <row r="208" spans="1:9" x14ac:dyDescent="0.75">
      <c r="A208">
        <v>2011</v>
      </c>
      <c r="B208" t="s">
        <v>20</v>
      </c>
      <c r="C208" t="s">
        <v>10</v>
      </c>
      <c r="D208" t="s">
        <v>18</v>
      </c>
      <c r="E208">
        <v>7.3</v>
      </c>
      <c r="F208">
        <v>164.3</v>
      </c>
      <c r="G208">
        <v>64.599999999999994</v>
      </c>
      <c r="H208">
        <v>23.7</v>
      </c>
      <c r="I208">
        <v>212.9</v>
      </c>
    </row>
    <row r="209" spans="1:9" x14ac:dyDescent="0.75">
      <c r="A209">
        <v>2023</v>
      </c>
      <c r="B209" t="s">
        <v>23</v>
      </c>
      <c r="C209" t="s">
        <v>9</v>
      </c>
      <c r="D209" t="s">
        <v>18</v>
      </c>
      <c r="E209">
        <v>21</v>
      </c>
      <c r="F209">
        <v>136.69999999999999</v>
      </c>
      <c r="G209">
        <v>51.4</v>
      </c>
      <c r="H209">
        <v>35.799999999999997</v>
      </c>
      <c r="I209">
        <v>559.5</v>
      </c>
    </row>
    <row r="210" spans="1:9" x14ac:dyDescent="0.75">
      <c r="A210">
        <v>2014</v>
      </c>
      <c r="B210" t="s">
        <v>24</v>
      </c>
      <c r="C210" t="s">
        <v>10</v>
      </c>
      <c r="D210" t="s">
        <v>13</v>
      </c>
      <c r="E210">
        <v>-7.7</v>
      </c>
      <c r="F210">
        <v>55.7</v>
      </c>
      <c r="G210">
        <v>77.3</v>
      </c>
      <c r="H210">
        <v>13.5</v>
      </c>
      <c r="I210">
        <v>779.8</v>
      </c>
    </row>
    <row r="211" spans="1:9" x14ac:dyDescent="0.75">
      <c r="A211">
        <v>2021</v>
      </c>
      <c r="B211" t="s">
        <v>26</v>
      </c>
      <c r="C211" t="s">
        <v>12</v>
      </c>
      <c r="D211" t="s">
        <v>15</v>
      </c>
      <c r="E211">
        <v>33.6</v>
      </c>
      <c r="F211">
        <v>34</v>
      </c>
      <c r="G211">
        <v>45.1</v>
      </c>
      <c r="H211">
        <v>10.1</v>
      </c>
      <c r="I211">
        <v>493.5</v>
      </c>
    </row>
    <row r="212" spans="1:9" x14ac:dyDescent="0.75">
      <c r="A212">
        <v>2023</v>
      </c>
      <c r="B212" t="s">
        <v>24</v>
      </c>
      <c r="C212" t="s">
        <v>10</v>
      </c>
      <c r="D212" t="s">
        <v>13</v>
      </c>
      <c r="E212">
        <v>38.700000000000003</v>
      </c>
      <c r="F212">
        <v>10.199999999999999</v>
      </c>
      <c r="G212">
        <v>63.8</v>
      </c>
      <c r="H212">
        <v>15.7</v>
      </c>
      <c r="I212">
        <v>600.29999999999995</v>
      </c>
    </row>
    <row r="213" spans="1:9" x14ac:dyDescent="0.75">
      <c r="A213">
        <v>2008</v>
      </c>
      <c r="B213" t="s">
        <v>20</v>
      </c>
      <c r="C213" t="s">
        <v>10</v>
      </c>
      <c r="D213" t="s">
        <v>13</v>
      </c>
      <c r="E213">
        <v>38.4</v>
      </c>
      <c r="F213">
        <v>72.599999999999994</v>
      </c>
      <c r="G213">
        <v>51.5</v>
      </c>
      <c r="H213">
        <v>12.1</v>
      </c>
      <c r="I213">
        <v>147.9</v>
      </c>
    </row>
    <row r="214" spans="1:9" x14ac:dyDescent="0.75">
      <c r="A214">
        <v>2019</v>
      </c>
      <c r="B214" t="s">
        <v>26</v>
      </c>
      <c r="C214" t="s">
        <v>12</v>
      </c>
      <c r="D214" t="s">
        <v>13</v>
      </c>
      <c r="E214">
        <v>27.5</v>
      </c>
      <c r="F214">
        <v>32.1</v>
      </c>
      <c r="G214">
        <v>69.400000000000006</v>
      </c>
      <c r="H214">
        <v>10.7</v>
      </c>
      <c r="I214">
        <v>392.4</v>
      </c>
    </row>
    <row r="215" spans="1:9" x14ac:dyDescent="0.75">
      <c r="A215">
        <v>2016</v>
      </c>
      <c r="B215" t="s">
        <v>29</v>
      </c>
      <c r="C215" t="s">
        <v>11</v>
      </c>
      <c r="D215" t="s">
        <v>13</v>
      </c>
      <c r="E215">
        <v>-3.5</v>
      </c>
      <c r="F215">
        <v>48.9</v>
      </c>
      <c r="G215">
        <v>44.4</v>
      </c>
      <c r="H215">
        <v>21.2</v>
      </c>
      <c r="I215">
        <v>181.5</v>
      </c>
    </row>
    <row r="216" spans="1:9" x14ac:dyDescent="0.75">
      <c r="A216">
        <v>2016</v>
      </c>
      <c r="B216" t="s">
        <v>20</v>
      </c>
      <c r="C216" t="s">
        <v>10</v>
      </c>
      <c r="D216" t="s">
        <v>16</v>
      </c>
      <c r="E216">
        <v>27.9</v>
      </c>
      <c r="F216">
        <v>154.80000000000001</v>
      </c>
      <c r="G216">
        <v>41.5</v>
      </c>
      <c r="H216">
        <v>45.4</v>
      </c>
      <c r="I216">
        <v>529</v>
      </c>
    </row>
    <row r="217" spans="1:9" x14ac:dyDescent="0.75">
      <c r="A217">
        <v>2025</v>
      </c>
      <c r="B217" t="s">
        <v>22</v>
      </c>
      <c r="C217" t="s">
        <v>11</v>
      </c>
      <c r="D217" t="s">
        <v>16</v>
      </c>
      <c r="E217">
        <v>-8.8000000000000007</v>
      </c>
      <c r="F217">
        <v>30.1</v>
      </c>
      <c r="G217">
        <v>85.1</v>
      </c>
      <c r="H217">
        <v>25.4</v>
      </c>
      <c r="I217">
        <v>756.9</v>
      </c>
    </row>
    <row r="218" spans="1:9" x14ac:dyDescent="0.75">
      <c r="A218">
        <v>2019</v>
      </c>
      <c r="B218" t="s">
        <v>19</v>
      </c>
      <c r="C218" t="s">
        <v>9</v>
      </c>
      <c r="D218" t="s">
        <v>14</v>
      </c>
      <c r="E218">
        <v>-8.9</v>
      </c>
      <c r="F218">
        <v>70.400000000000006</v>
      </c>
      <c r="G218">
        <v>36.1</v>
      </c>
      <c r="H218">
        <v>9.4</v>
      </c>
      <c r="I218">
        <v>563.20000000000005</v>
      </c>
    </row>
    <row r="219" spans="1:9" x14ac:dyDescent="0.75">
      <c r="A219">
        <v>2011</v>
      </c>
      <c r="B219" t="s">
        <v>22</v>
      </c>
      <c r="C219" t="s">
        <v>11</v>
      </c>
      <c r="D219" t="s">
        <v>18</v>
      </c>
      <c r="E219">
        <v>6.2</v>
      </c>
      <c r="F219">
        <v>85.9</v>
      </c>
      <c r="G219">
        <v>60.4</v>
      </c>
      <c r="H219">
        <v>3.8</v>
      </c>
      <c r="I219">
        <v>153.80000000000001</v>
      </c>
    </row>
    <row r="220" spans="1:9" x14ac:dyDescent="0.75">
      <c r="A220">
        <v>2006</v>
      </c>
      <c r="B220" t="s">
        <v>25</v>
      </c>
      <c r="C220" t="s">
        <v>12</v>
      </c>
      <c r="D220" t="s">
        <v>13</v>
      </c>
      <c r="E220">
        <v>14.4</v>
      </c>
      <c r="F220">
        <v>114.2</v>
      </c>
      <c r="G220">
        <v>43.3</v>
      </c>
      <c r="H220">
        <v>34.799999999999997</v>
      </c>
      <c r="I220">
        <v>348.3</v>
      </c>
    </row>
    <row r="221" spans="1:9" x14ac:dyDescent="0.75">
      <c r="A221">
        <v>2001</v>
      </c>
      <c r="B221" t="s">
        <v>24</v>
      </c>
      <c r="C221" t="s">
        <v>10</v>
      </c>
      <c r="D221" t="s">
        <v>14</v>
      </c>
      <c r="E221">
        <v>28.5</v>
      </c>
      <c r="F221">
        <v>46.2</v>
      </c>
      <c r="G221">
        <v>32.299999999999997</v>
      </c>
      <c r="H221">
        <v>19.100000000000001</v>
      </c>
      <c r="I221">
        <v>485.5</v>
      </c>
    </row>
    <row r="222" spans="1:9" x14ac:dyDescent="0.75">
      <c r="A222">
        <v>2002</v>
      </c>
      <c r="B222" t="s">
        <v>19</v>
      </c>
      <c r="C222" t="s">
        <v>9</v>
      </c>
      <c r="D222" t="s">
        <v>18</v>
      </c>
      <c r="E222">
        <v>24.2</v>
      </c>
      <c r="F222">
        <v>42.5</v>
      </c>
      <c r="G222">
        <v>32.200000000000003</v>
      </c>
      <c r="H222">
        <v>41.1</v>
      </c>
      <c r="I222">
        <v>382.2</v>
      </c>
    </row>
    <row r="223" spans="1:9" x14ac:dyDescent="0.75">
      <c r="A223">
        <v>2016</v>
      </c>
      <c r="B223" t="s">
        <v>22</v>
      </c>
      <c r="C223" t="s">
        <v>11</v>
      </c>
      <c r="D223" t="s">
        <v>17</v>
      </c>
      <c r="E223">
        <v>12.3</v>
      </c>
      <c r="F223">
        <v>41.7</v>
      </c>
      <c r="G223">
        <v>40.5</v>
      </c>
      <c r="H223">
        <v>33</v>
      </c>
      <c r="I223">
        <v>683.6</v>
      </c>
    </row>
    <row r="224" spans="1:9" x14ac:dyDescent="0.75">
      <c r="A224">
        <v>2004</v>
      </c>
      <c r="B224" t="s">
        <v>19</v>
      </c>
      <c r="C224" t="s">
        <v>9</v>
      </c>
      <c r="D224" t="s">
        <v>15</v>
      </c>
      <c r="E224">
        <v>3.7</v>
      </c>
      <c r="F224">
        <v>65.599999999999994</v>
      </c>
      <c r="G224">
        <v>82</v>
      </c>
      <c r="H224">
        <v>39.799999999999997</v>
      </c>
      <c r="I224">
        <v>670.3</v>
      </c>
    </row>
    <row r="225" spans="1:9" x14ac:dyDescent="0.75">
      <c r="A225">
        <v>2016</v>
      </c>
      <c r="B225" t="s">
        <v>30</v>
      </c>
      <c r="C225" t="s">
        <v>12</v>
      </c>
      <c r="D225" t="s">
        <v>16</v>
      </c>
      <c r="E225">
        <v>39.9</v>
      </c>
      <c r="F225">
        <v>133</v>
      </c>
      <c r="G225">
        <v>46.9</v>
      </c>
      <c r="H225">
        <v>13.6</v>
      </c>
      <c r="I225">
        <v>528.29999999999995</v>
      </c>
    </row>
    <row r="226" spans="1:9" x14ac:dyDescent="0.75">
      <c r="A226">
        <v>2023</v>
      </c>
      <c r="B226" t="s">
        <v>24</v>
      </c>
      <c r="C226" t="s">
        <v>10</v>
      </c>
      <c r="D226" t="s">
        <v>17</v>
      </c>
      <c r="E226">
        <v>11.3</v>
      </c>
      <c r="F226">
        <v>40.200000000000003</v>
      </c>
      <c r="G226">
        <v>87</v>
      </c>
      <c r="H226">
        <v>34.6</v>
      </c>
      <c r="I226">
        <v>361.4</v>
      </c>
    </row>
    <row r="227" spans="1:9" x14ac:dyDescent="0.75">
      <c r="A227">
        <v>2016</v>
      </c>
      <c r="B227" t="s">
        <v>19</v>
      </c>
      <c r="C227" t="s">
        <v>9</v>
      </c>
      <c r="D227" t="s">
        <v>18</v>
      </c>
      <c r="E227">
        <v>12.6</v>
      </c>
      <c r="F227">
        <v>2.6</v>
      </c>
      <c r="G227">
        <v>64.900000000000006</v>
      </c>
      <c r="H227">
        <v>13.2</v>
      </c>
      <c r="I227">
        <v>278.7</v>
      </c>
    </row>
    <row r="228" spans="1:9" x14ac:dyDescent="0.75">
      <c r="A228">
        <v>2016</v>
      </c>
      <c r="B228" t="s">
        <v>27</v>
      </c>
      <c r="C228" t="s">
        <v>9</v>
      </c>
      <c r="D228" t="s">
        <v>17</v>
      </c>
      <c r="E228">
        <v>-1.8</v>
      </c>
      <c r="F228">
        <v>92.6</v>
      </c>
      <c r="G228">
        <v>56.2</v>
      </c>
      <c r="H228">
        <v>47</v>
      </c>
      <c r="I228">
        <v>174.1</v>
      </c>
    </row>
    <row r="229" spans="1:9" x14ac:dyDescent="0.75">
      <c r="A229">
        <v>2001</v>
      </c>
      <c r="B229" t="s">
        <v>23</v>
      </c>
      <c r="C229" t="s">
        <v>9</v>
      </c>
      <c r="D229" t="s">
        <v>15</v>
      </c>
      <c r="E229">
        <v>29.7</v>
      </c>
      <c r="F229">
        <v>52.6</v>
      </c>
      <c r="G229">
        <v>64.8</v>
      </c>
      <c r="H229">
        <v>31.8</v>
      </c>
      <c r="I229">
        <v>348.4</v>
      </c>
    </row>
    <row r="230" spans="1:9" x14ac:dyDescent="0.75">
      <c r="A230">
        <v>2001</v>
      </c>
      <c r="B230" t="s">
        <v>23</v>
      </c>
      <c r="C230" t="s">
        <v>9</v>
      </c>
      <c r="D230" t="s">
        <v>18</v>
      </c>
      <c r="E230">
        <v>24.7</v>
      </c>
      <c r="F230">
        <v>72.8</v>
      </c>
      <c r="G230">
        <v>61</v>
      </c>
      <c r="H230">
        <v>16.2</v>
      </c>
      <c r="I230">
        <v>389.2</v>
      </c>
    </row>
    <row r="231" spans="1:9" x14ac:dyDescent="0.75">
      <c r="A231">
        <v>2021</v>
      </c>
      <c r="B231" t="s">
        <v>27</v>
      </c>
      <c r="C231" t="s">
        <v>9</v>
      </c>
      <c r="D231" t="s">
        <v>17</v>
      </c>
      <c r="E231">
        <v>1</v>
      </c>
      <c r="F231">
        <v>10.6</v>
      </c>
      <c r="G231">
        <v>75.5</v>
      </c>
      <c r="H231">
        <v>13.5</v>
      </c>
      <c r="I231">
        <v>573.1</v>
      </c>
    </row>
    <row r="232" spans="1:9" x14ac:dyDescent="0.75">
      <c r="A232">
        <v>2022</v>
      </c>
      <c r="B232" t="s">
        <v>26</v>
      </c>
      <c r="C232" t="s">
        <v>12</v>
      </c>
      <c r="D232" t="s">
        <v>16</v>
      </c>
      <c r="E232">
        <v>-5.9</v>
      </c>
      <c r="F232">
        <v>32.200000000000003</v>
      </c>
      <c r="G232">
        <v>46.9</v>
      </c>
      <c r="H232">
        <v>9.5</v>
      </c>
      <c r="I232">
        <v>560.70000000000005</v>
      </c>
    </row>
    <row r="233" spans="1:9" x14ac:dyDescent="0.75">
      <c r="A233">
        <v>2004</v>
      </c>
      <c r="B233" t="s">
        <v>28</v>
      </c>
      <c r="C233" t="s">
        <v>10</v>
      </c>
      <c r="D233" t="s">
        <v>16</v>
      </c>
      <c r="E233">
        <v>24</v>
      </c>
      <c r="F233">
        <v>87.5</v>
      </c>
      <c r="G233">
        <v>51.2</v>
      </c>
      <c r="H233">
        <v>34.700000000000003</v>
      </c>
      <c r="I233">
        <v>149.1</v>
      </c>
    </row>
    <row r="234" spans="1:9" x14ac:dyDescent="0.75">
      <c r="A234">
        <v>2000</v>
      </c>
      <c r="B234" t="s">
        <v>26</v>
      </c>
      <c r="C234" t="s">
        <v>12</v>
      </c>
      <c r="D234" t="s">
        <v>14</v>
      </c>
      <c r="E234">
        <v>22.7</v>
      </c>
      <c r="F234">
        <v>15.5</v>
      </c>
      <c r="G234">
        <v>83.6</v>
      </c>
      <c r="H234">
        <v>10.9</v>
      </c>
      <c r="I234">
        <v>376.7</v>
      </c>
    </row>
    <row r="235" spans="1:9" x14ac:dyDescent="0.75">
      <c r="A235">
        <v>2000</v>
      </c>
      <c r="B235" t="s">
        <v>20</v>
      </c>
      <c r="C235" t="s">
        <v>10</v>
      </c>
      <c r="D235" t="s">
        <v>17</v>
      </c>
      <c r="E235">
        <v>3.7</v>
      </c>
      <c r="F235">
        <v>70.3</v>
      </c>
      <c r="G235">
        <v>86.8</v>
      </c>
      <c r="H235">
        <v>29.8</v>
      </c>
      <c r="I235">
        <v>227.2</v>
      </c>
    </row>
    <row r="236" spans="1:9" x14ac:dyDescent="0.75">
      <c r="A236">
        <v>2018</v>
      </c>
      <c r="B236" t="s">
        <v>20</v>
      </c>
      <c r="C236" t="s">
        <v>10</v>
      </c>
      <c r="D236" t="s">
        <v>13</v>
      </c>
      <c r="E236">
        <v>37.5</v>
      </c>
      <c r="F236">
        <v>48.6</v>
      </c>
      <c r="G236">
        <v>83.6</v>
      </c>
      <c r="H236">
        <v>13.2</v>
      </c>
      <c r="I236">
        <v>209.8</v>
      </c>
    </row>
    <row r="237" spans="1:9" x14ac:dyDescent="0.75">
      <c r="A237">
        <v>2001</v>
      </c>
      <c r="B237" t="s">
        <v>19</v>
      </c>
      <c r="C237" t="s">
        <v>9</v>
      </c>
      <c r="D237" t="s">
        <v>17</v>
      </c>
      <c r="E237">
        <v>-2.4</v>
      </c>
      <c r="F237">
        <v>26.6</v>
      </c>
      <c r="G237">
        <v>55.2</v>
      </c>
      <c r="H237">
        <v>33.1</v>
      </c>
      <c r="I237">
        <v>679.1</v>
      </c>
    </row>
    <row r="238" spans="1:9" x14ac:dyDescent="0.75">
      <c r="A238">
        <v>2020</v>
      </c>
      <c r="B238" t="s">
        <v>22</v>
      </c>
      <c r="C238" t="s">
        <v>11</v>
      </c>
      <c r="D238" t="s">
        <v>18</v>
      </c>
      <c r="E238">
        <v>11.6</v>
      </c>
      <c r="F238">
        <v>24.7</v>
      </c>
      <c r="G238">
        <v>76.8</v>
      </c>
      <c r="H238">
        <v>40.700000000000003</v>
      </c>
      <c r="I238">
        <v>129.30000000000001</v>
      </c>
    </row>
    <row r="239" spans="1:9" x14ac:dyDescent="0.75">
      <c r="A239">
        <v>2011</v>
      </c>
      <c r="B239" t="s">
        <v>22</v>
      </c>
      <c r="C239" t="s">
        <v>11</v>
      </c>
      <c r="D239" t="s">
        <v>18</v>
      </c>
      <c r="E239">
        <v>37.200000000000003</v>
      </c>
      <c r="F239">
        <v>20.100000000000001</v>
      </c>
      <c r="G239">
        <v>58.6</v>
      </c>
      <c r="H239">
        <v>38.9</v>
      </c>
      <c r="I239">
        <v>393.4</v>
      </c>
    </row>
    <row r="240" spans="1:9" x14ac:dyDescent="0.75">
      <c r="A240">
        <v>2025</v>
      </c>
      <c r="B240" t="s">
        <v>23</v>
      </c>
      <c r="C240" t="s">
        <v>9</v>
      </c>
      <c r="D240" t="s">
        <v>17</v>
      </c>
      <c r="E240">
        <v>11</v>
      </c>
      <c r="F240">
        <v>52.4</v>
      </c>
      <c r="G240">
        <v>59.9</v>
      </c>
      <c r="H240">
        <v>38</v>
      </c>
      <c r="I240">
        <v>217.7</v>
      </c>
    </row>
    <row r="241" spans="1:9" x14ac:dyDescent="0.75">
      <c r="A241">
        <v>2005</v>
      </c>
      <c r="B241" t="s">
        <v>21</v>
      </c>
      <c r="C241" t="s">
        <v>11</v>
      </c>
      <c r="D241" t="s">
        <v>15</v>
      </c>
      <c r="E241">
        <v>21.9</v>
      </c>
      <c r="F241">
        <v>57.1</v>
      </c>
      <c r="G241">
        <v>42.3</v>
      </c>
      <c r="H241">
        <v>9.4</v>
      </c>
      <c r="I241">
        <v>715.5</v>
      </c>
    </row>
    <row r="242" spans="1:9" x14ac:dyDescent="0.75">
      <c r="A242">
        <v>2022</v>
      </c>
      <c r="B242" t="s">
        <v>26</v>
      </c>
      <c r="C242" t="s">
        <v>12</v>
      </c>
      <c r="D242" t="s">
        <v>16</v>
      </c>
      <c r="E242">
        <v>9.9</v>
      </c>
      <c r="F242">
        <v>37.1</v>
      </c>
      <c r="G242">
        <v>65.5</v>
      </c>
      <c r="H242">
        <v>4.4000000000000004</v>
      </c>
      <c r="I242">
        <v>489.9</v>
      </c>
    </row>
    <row r="243" spans="1:9" x14ac:dyDescent="0.75">
      <c r="A243">
        <v>2003</v>
      </c>
      <c r="B243" t="s">
        <v>30</v>
      </c>
      <c r="C243" t="s">
        <v>12</v>
      </c>
      <c r="D243" t="s">
        <v>18</v>
      </c>
      <c r="E243">
        <v>3.7</v>
      </c>
      <c r="F243">
        <v>18.899999999999999</v>
      </c>
      <c r="G243">
        <v>41.2</v>
      </c>
      <c r="H243">
        <v>34.9</v>
      </c>
      <c r="I243">
        <v>262</v>
      </c>
    </row>
    <row r="244" spans="1:9" x14ac:dyDescent="0.75">
      <c r="A244">
        <v>2022</v>
      </c>
      <c r="B244" t="s">
        <v>24</v>
      </c>
      <c r="C244" t="s">
        <v>10</v>
      </c>
      <c r="D244" t="s">
        <v>16</v>
      </c>
      <c r="E244">
        <v>39.200000000000003</v>
      </c>
      <c r="F244">
        <v>68.900000000000006</v>
      </c>
      <c r="G244">
        <v>49.9</v>
      </c>
      <c r="H244">
        <v>18.399999999999999</v>
      </c>
      <c r="I244">
        <v>451.7</v>
      </c>
    </row>
    <row r="245" spans="1:9" x14ac:dyDescent="0.75">
      <c r="A245">
        <v>2010</v>
      </c>
      <c r="B245" t="s">
        <v>25</v>
      </c>
      <c r="C245" t="s">
        <v>12</v>
      </c>
      <c r="D245" t="s">
        <v>18</v>
      </c>
      <c r="E245">
        <v>10.5</v>
      </c>
      <c r="F245">
        <v>93.8</v>
      </c>
      <c r="G245">
        <v>81.3</v>
      </c>
      <c r="H245">
        <v>21.6</v>
      </c>
      <c r="I245">
        <v>612</v>
      </c>
    </row>
    <row r="246" spans="1:9" x14ac:dyDescent="0.75">
      <c r="A246">
        <v>2023</v>
      </c>
      <c r="B246" t="s">
        <v>29</v>
      </c>
      <c r="C246" t="s">
        <v>11</v>
      </c>
      <c r="D246" t="s">
        <v>14</v>
      </c>
      <c r="E246">
        <v>34.700000000000003</v>
      </c>
      <c r="F246">
        <v>78</v>
      </c>
      <c r="G246">
        <v>42.4</v>
      </c>
      <c r="H246">
        <v>1.6</v>
      </c>
      <c r="I246">
        <v>770.7</v>
      </c>
    </row>
    <row r="247" spans="1:9" x14ac:dyDescent="0.75">
      <c r="A247">
        <v>2016</v>
      </c>
      <c r="B247" t="s">
        <v>22</v>
      </c>
      <c r="C247" t="s">
        <v>11</v>
      </c>
      <c r="D247" t="s">
        <v>13</v>
      </c>
      <c r="E247">
        <v>1.5</v>
      </c>
      <c r="F247">
        <v>179.5</v>
      </c>
      <c r="G247">
        <v>34.299999999999997</v>
      </c>
      <c r="H247">
        <v>13</v>
      </c>
      <c r="I247">
        <v>254.3</v>
      </c>
    </row>
    <row r="248" spans="1:9" x14ac:dyDescent="0.75">
      <c r="A248">
        <v>2005</v>
      </c>
      <c r="B248" t="s">
        <v>24</v>
      </c>
      <c r="C248" t="s">
        <v>10</v>
      </c>
      <c r="D248" t="s">
        <v>18</v>
      </c>
      <c r="E248">
        <v>0.7</v>
      </c>
      <c r="F248">
        <v>43.2</v>
      </c>
      <c r="G248">
        <v>34.1</v>
      </c>
      <c r="H248">
        <v>1.7</v>
      </c>
      <c r="I248">
        <v>720.3</v>
      </c>
    </row>
    <row r="249" spans="1:9" x14ac:dyDescent="0.75">
      <c r="A249">
        <v>2023</v>
      </c>
      <c r="B249" t="s">
        <v>29</v>
      </c>
      <c r="C249" t="s">
        <v>11</v>
      </c>
      <c r="D249" t="s">
        <v>16</v>
      </c>
      <c r="E249">
        <v>-8.4</v>
      </c>
      <c r="F249">
        <v>124.4</v>
      </c>
      <c r="G249">
        <v>86.4</v>
      </c>
      <c r="H249">
        <v>44</v>
      </c>
      <c r="I249">
        <v>754</v>
      </c>
    </row>
    <row r="250" spans="1:9" x14ac:dyDescent="0.75">
      <c r="A250">
        <v>2004</v>
      </c>
      <c r="B250" t="s">
        <v>24</v>
      </c>
      <c r="C250" t="s">
        <v>10</v>
      </c>
      <c r="D250" t="s">
        <v>14</v>
      </c>
      <c r="E250">
        <v>22.6</v>
      </c>
      <c r="F250">
        <v>28.9</v>
      </c>
      <c r="G250">
        <v>60.4</v>
      </c>
      <c r="H250">
        <v>12.2</v>
      </c>
      <c r="I250">
        <v>741.5</v>
      </c>
    </row>
    <row r="251" spans="1:9" x14ac:dyDescent="0.75">
      <c r="A251">
        <v>2019</v>
      </c>
      <c r="B251" t="s">
        <v>19</v>
      </c>
      <c r="C251" t="s">
        <v>9</v>
      </c>
      <c r="D251" t="s">
        <v>18</v>
      </c>
      <c r="E251">
        <v>8.4</v>
      </c>
      <c r="F251">
        <v>25</v>
      </c>
      <c r="G251">
        <v>54.6</v>
      </c>
      <c r="H251">
        <v>27.9</v>
      </c>
      <c r="I251">
        <v>544.79999999999995</v>
      </c>
    </row>
    <row r="252" spans="1:9" x14ac:dyDescent="0.75">
      <c r="A252">
        <v>2001</v>
      </c>
      <c r="B252" t="s">
        <v>29</v>
      </c>
      <c r="C252" t="s">
        <v>11</v>
      </c>
      <c r="D252" t="s">
        <v>15</v>
      </c>
      <c r="E252">
        <v>33.200000000000003</v>
      </c>
      <c r="F252">
        <v>54.9</v>
      </c>
      <c r="G252">
        <v>78.7</v>
      </c>
      <c r="H252">
        <v>1.9</v>
      </c>
      <c r="I252">
        <v>540.9</v>
      </c>
    </row>
    <row r="253" spans="1:9" x14ac:dyDescent="0.75">
      <c r="A253">
        <v>2005</v>
      </c>
      <c r="B253" t="s">
        <v>25</v>
      </c>
      <c r="C253" t="s">
        <v>12</v>
      </c>
      <c r="D253" t="s">
        <v>13</v>
      </c>
      <c r="E253">
        <v>13.7</v>
      </c>
      <c r="F253">
        <v>143</v>
      </c>
      <c r="G253">
        <v>80.099999999999994</v>
      </c>
      <c r="H253">
        <v>33.299999999999997</v>
      </c>
      <c r="I253">
        <v>382.2</v>
      </c>
    </row>
    <row r="254" spans="1:9" x14ac:dyDescent="0.75">
      <c r="A254">
        <v>2021</v>
      </c>
      <c r="B254" t="s">
        <v>24</v>
      </c>
      <c r="C254" t="s">
        <v>10</v>
      </c>
      <c r="D254" t="s">
        <v>18</v>
      </c>
      <c r="E254">
        <v>38.4</v>
      </c>
      <c r="F254">
        <v>39.5</v>
      </c>
      <c r="G254">
        <v>49.9</v>
      </c>
      <c r="H254">
        <v>16.2</v>
      </c>
      <c r="I254">
        <v>626.70000000000005</v>
      </c>
    </row>
    <row r="255" spans="1:9" x14ac:dyDescent="0.75">
      <c r="A255">
        <v>2010</v>
      </c>
      <c r="B255" t="s">
        <v>27</v>
      </c>
      <c r="C255" t="s">
        <v>9</v>
      </c>
      <c r="D255" t="s">
        <v>14</v>
      </c>
      <c r="E255">
        <v>-0.7</v>
      </c>
      <c r="F255">
        <v>10.6</v>
      </c>
      <c r="G255">
        <v>71.599999999999994</v>
      </c>
      <c r="H255">
        <v>44.9</v>
      </c>
      <c r="I255">
        <v>471.9</v>
      </c>
    </row>
    <row r="256" spans="1:9" x14ac:dyDescent="0.75">
      <c r="A256">
        <v>2015</v>
      </c>
      <c r="B256" t="s">
        <v>25</v>
      </c>
      <c r="C256" t="s">
        <v>12</v>
      </c>
      <c r="D256" t="s">
        <v>15</v>
      </c>
      <c r="E256">
        <v>33.4</v>
      </c>
      <c r="F256">
        <v>92.6</v>
      </c>
      <c r="G256">
        <v>76.3</v>
      </c>
      <c r="H256">
        <v>44.4</v>
      </c>
      <c r="I256">
        <v>574.20000000000005</v>
      </c>
    </row>
    <row r="257" spans="1:9" x14ac:dyDescent="0.75">
      <c r="A257">
        <v>2015</v>
      </c>
      <c r="B257" t="s">
        <v>29</v>
      </c>
      <c r="C257" t="s">
        <v>11</v>
      </c>
      <c r="D257" t="s">
        <v>17</v>
      </c>
      <c r="E257">
        <v>28.8</v>
      </c>
      <c r="F257">
        <v>47</v>
      </c>
      <c r="G257">
        <v>69.3</v>
      </c>
      <c r="H257">
        <v>16.3</v>
      </c>
      <c r="I257">
        <v>399.9</v>
      </c>
    </row>
    <row r="258" spans="1:9" x14ac:dyDescent="0.75">
      <c r="A258">
        <v>2000</v>
      </c>
      <c r="B258" t="s">
        <v>25</v>
      </c>
      <c r="C258" t="s">
        <v>12</v>
      </c>
      <c r="D258" t="s">
        <v>14</v>
      </c>
      <c r="E258">
        <v>28.5</v>
      </c>
      <c r="F258">
        <v>62.5</v>
      </c>
      <c r="G258">
        <v>39.1</v>
      </c>
      <c r="H258">
        <v>45</v>
      </c>
      <c r="I258">
        <v>612</v>
      </c>
    </row>
    <row r="259" spans="1:9" x14ac:dyDescent="0.75">
      <c r="A259">
        <v>2008</v>
      </c>
      <c r="B259" t="s">
        <v>24</v>
      </c>
      <c r="C259" t="s">
        <v>10</v>
      </c>
      <c r="D259" t="s">
        <v>14</v>
      </c>
      <c r="E259">
        <v>32.200000000000003</v>
      </c>
      <c r="F259">
        <v>26.2</v>
      </c>
      <c r="G259">
        <v>82.6</v>
      </c>
      <c r="H259">
        <v>49.8</v>
      </c>
      <c r="I259">
        <v>677.1</v>
      </c>
    </row>
    <row r="260" spans="1:9" x14ac:dyDescent="0.75">
      <c r="A260">
        <v>2005</v>
      </c>
      <c r="B260" t="s">
        <v>28</v>
      </c>
      <c r="C260" t="s">
        <v>10</v>
      </c>
      <c r="D260" t="s">
        <v>15</v>
      </c>
      <c r="E260">
        <v>28.1</v>
      </c>
      <c r="F260">
        <v>54.5</v>
      </c>
      <c r="G260">
        <v>62.3</v>
      </c>
      <c r="H260">
        <v>41.3</v>
      </c>
      <c r="I260">
        <v>202.5</v>
      </c>
    </row>
    <row r="261" spans="1:9" x14ac:dyDescent="0.75">
      <c r="A261">
        <v>2015</v>
      </c>
      <c r="B261" t="s">
        <v>24</v>
      </c>
      <c r="C261" t="s">
        <v>10</v>
      </c>
      <c r="D261" t="s">
        <v>14</v>
      </c>
      <c r="E261">
        <v>21.3</v>
      </c>
      <c r="F261">
        <v>12.4</v>
      </c>
      <c r="G261">
        <v>46.9</v>
      </c>
      <c r="H261">
        <v>42.2</v>
      </c>
      <c r="I261">
        <v>683.1</v>
      </c>
    </row>
    <row r="262" spans="1:9" x14ac:dyDescent="0.75">
      <c r="A262">
        <v>2002</v>
      </c>
      <c r="B262" t="s">
        <v>24</v>
      </c>
      <c r="C262" t="s">
        <v>10</v>
      </c>
      <c r="D262" t="s">
        <v>15</v>
      </c>
      <c r="E262">
        <v>-3.4</v>
      </c>
      <c r="F262">
        <v>163.30000000000001</v>
      </c>
      <c r="G262">
        <v>55.5</v>
      </c>
      <c r="H262">
        <v>12.5</v>
      </c>
      <c r="I262">
        <v>478.2</v>
      </c>
    </row>
    <row r="263" spans="1:9" x14ac:dyDescent="0.75">
      <c r="A263">
        <v>2019</v>
      </c>
      <c r="B263" t="s">
        <v>19</v>
      </c>
      <c r="C263" t="s">
        <v>9</v>
      </c>
      <c r="D263" t="s">
        <v>18</v>
      </c>
      <c r="E263">
        <v>-8.4</v>
      </c>
      <c r="F263">
        <v>104.6</v>
      </c>
      <c r="G263">
        <v>32.299999999999997</v>
      </c>
      <c r="H263">
        <v>28.8</v>
      </c>
      <c r="I263">
        <v>691.3</v>
      </c>
    </row>
    <row r="264" spans="1:9" x14ac:dyDescent="0.75">
      <c r="A264">
        <v>2003</v>
      </c>
      <c r="B264" t="s">
        <v>26</v>
      </c>
      <c r="C264" t="s">
        <v>12</v>
      </c>
      <c r="D264" t="s">
        <v>15</v>
      </c>
      <c r="E264">
        <v>36</v>
      </c>
      <c r="F264">
        <v>52.7</v>
      </c>
      <c r="G264">
        <v>37.700000000000003</v>
      </c>
      <c r="H264">
        <v>3.4</v>
      </c>
      <c r="I264">
        <v>401.9</v>
      </c>
    </row>
    <row r="265" spans="1:9" x14ac:dyDescent="0.75">
      <c r="A265">
        <v>2018</v>
      </c>
      <c r="B265" t="s">
        <v>27</v>
      </c>
      <c r="C265" t="s">
        <v>9</v>
      </c>
      <c r="D265" t="s">
        <v>15</v>
      </c>
      <c r="E265">
        <v>20.8</v>
      </c>
      <c r="F265">
        <v>90.8</v>
      </c>
      <c r="G265">
        <v>75.900000000000006</v>
      </c>
      <c r="H265">
        <v>4.7</v>
      </c>
      <c r="I265">
        <v>365.3</v>
      </c>
    </row>
    <row r="266" spans="1:9" x14ac:dyDescent="0.75">
      <c r="A266">
        <v>2025</v>
      </c>
      <c r="B266" t="s">
        <v>30</v>
      </c>
      <c r="C266" t="s">
        <v>12</v>
      </c>
      <c r="D266" t="s">
        <v>13</v>
      </c>
      <c r="E266">
        <v>29.8</v>
      </c>
      <c r="F266">
        <v>29</v>
      </c>
      <c r="G266">
        <v>30</v>
      </c>
      <c r="H266">
        <v>49.9</v>
      </c>
      <c r="I266">
        <v>740.5</v>
      </c>
    </row>
    <row r="267" spans="1:9" x14ac:dyDescent="0.75">
      <c r="A267">
        <v>2002</v>
      </c>
      <c r="B267" t="s">
        <v>22</v>
      </c>
      <c r="C267" t="s">
        <v>11</v>
      </c>
      <c r="D267" t="s">
        <v>15</v>
      </c>
      <c r="E267">
        <v>14.1</v>
      </c>
      <c r="F267">
        <v>101.4</v>
      </c>
      <c r="G267">
        <v>55</v>
      </c>
      <c r="H267">
        <v>16.3</v>
      </c>
      <c r="I267">
        <v>275.8</v>
      </c>
    </row>
    <row r="268" spans="1:9" x14ac:dyDescent="0.75">
      <c r="A268">
        <v>2018</v>
      </c>
      <c r="B268" t="s">
        <v>20</v>
      </c>
      <c r="C268" t="s">
        <v>10</v>
      </c>
      <c r="D268" t="s">
        <v>15</v>
      </c>
      <c r="E268">
        <v>-4.0999999999999996</v>
      </c>
      <c r="F268">
        <v>38.1</v>
      </c>
      <c r="G268">
        <v>61.4</v>
      </c>
      <c r="H268">
        <v>37.4</v>
      </c>
      <c r="I268">
        <v>690.9</v>
      </c>
    </row>
    <row r="269" spans="1:9" x14ac:dyDescent="0.75">
      <c r="A269">
        <v>2019</v>
      </c>
      <c r="B269" t="s">
        <v>26</v>
      </c>
      <c r="C269" t="s">
        <v>12</v>
      </c>
      <c r="D269" t="s">
        <v>17</v>
      </c>
      <c r="E269">
        <v>-3.7</v>
      </c>
      <c r="F269">
        <v>35.9</v>
      </c>
      <c r="G269">
        <v>33.299999999999997</v>
      </c>
      <c r="H269">
        <v>40.299999999999997</v>
      </c>
      <c r="I269">
        <v>438.8</v>
      </c>
    </row>
    <row r="270" spans="1:9" x14ac:dyDescent="0.75">
      <c r="A270">
        <v>2006</v>
      </c>
      <c r="B270" t="s">
        <v>20</v>
      </c>
      <c r="C270" t="s">
        <v>10</v>
      </c>
      <c r="D270" t="s">
        <v>18</v>
      </c>
      <c r="E270">
        <v>24.3</v>
      </c>
      <c r="F270">
        <v>21.4</v>
      </c>
      <c r="G270">
        <v>88.4</v>
      </c>
      <c r="H270">
        <v>42.9</v>
      </c>
      <c r="I270">
        <v>459.9</v>
      </c>
    </row>
    <row r="271" spans="1:9" x14ac:dyDescent="0.75">
      <c r="A271">
        <v>2019</v>
      </c>
      <c r="B271" t="s">
        <v>19</v>
      </c>
      <c r="C271" t="s">
        <v>9</v>
      </c>
      <c r="D271" t="s">
        <v>13</v>
      </c>
      <c r="E271">
        <v>11.5</v>
      </c>
      <c r="F271">
        <v>68.3</v>
      </c>
      <c r="G271">
        <v>43.6</v>
      </c>
      <c r="H271">
        <v>49.9</v>
      </c>
      <c r="I271">
        <v>315.89999999999998</v>
      </c>
    </row>
    <row r="272" spans="1:9" x14ac:dyDescent="0.75">
      <c r="A272">
        <v>2008</v>
      </c>
      <c r="B272" t="s">
        <v>27</v>
      </c>
      <c r="C272" t="s">
        <v>9</v>
      </c>
      <c r="D272" t="s">
        <v>17</v>
      </c>
      <c r="E272">
        <v>0</v>
      </c>
      <c r="F272">
        <v>50.9</v>
      </c>
      <c r="G272">
        <v>48.3</v>
      </c>
      <c r="H272">
        <v>12.1</v>
      </c>
      <c r="I272">
        <v>501.1</v>
      </c>
    </row>
    <row r="273" spans="1:9" x14ac:dyDescent="0.75">
      <c r="A273">
        <v>2000</v>
      </c>
      <c r="B273" t="s">
        <v>24</v>
      </c>
      <c r="C273" t="s">
        <v>10</v>
      </c>
      <c r="D273" t="s">
        <v>16</v>
      </c>
      <c r="E273">
        <v>14.6</v>
      </c>
      <c r="F273">
        <v>127.1</v>
      </c>
      <c r="G273">
        <v>48.2</v>
      </c>
      <c r="H273">
        <v>2</v>
      </c>
      <c r="I273">
        <v>327.60000000000002</v>
      </c>
    </row>
    <row r="274" spans="1:9" x14ac:dyDescent="0.75">
      <c r="A274">
        <v>2007</v>
      </c>
      <c r="B274" t="s">
        <v>23</v>
      </c>
      <c r="C274" t="s">
        <v>9</v>
      </c>
      <c r="D274" t="s">
        <v>18</v>
      </c>
      <c r="E274">
        <v>-6.8</v>
      </c>
      <c r="F274">
        <v>19.100000000000001</v>
      </c>
      <c r="G274">
        <v>43.8</v>
      </c>
      <c r="H274">
        <v>20.6</v>
      </c>
      <c r="I274">
        <v>127.5</v>
      </c>
    </row>
    <row r="275" spans="1:9" x14ac:dyDescent="0.75">
      <c r="A275">
        <v>2006</v>
      </c>
      <c r="B275" t="s">
        <v>22</v>
      </c>
      <c r="C275" t="s">
        <v>11</v>
      </c>
      <c r="D275" t="s">
        <v>18</v>
      </c>
      <c r="E275">
        <v>19.100000000000001</v>
      </c>
      <c r="F275">
        <v>68.5</v>
      </c>
      <c r="G275">
        <v>30.1</v>
      </c>
      <c r="H275">
        <v>6.5</v>
      </c>
      <c r="I275">
        <v>290.39999999999998</v>
      </c>
    </row>
    <row r="276" spans="1:9" x14ac:dyDescent="0.75">
      <c r="A276">
        <v>2017</v>
      </c>
      <c r="B276" t="s">
        <v>28</v>
      </c>
      <c r="C276" t="s">
        <v>10</v>
      </c>
      <c r="D276" t="s">
        <v>16</v>
      </c>
      <c r="E276">
        <v>3.4</v>
      </c>
      <c r="F276">
        <v>111.5</v>
      </c>
      <c r="G276">
        <v>73.8</v>
      </c>
      <c r="H276">
        <v>1.1000000000000001</v>
      </c>
      <c r="I276">
        <v>104.5</v>
      </c>
    </row>
    <row r="277" spans="1:9" x14ac:dyDescent="0.75">
      <c r="A277">
        <v>2007</v>
      </c>
      <c r="B277" t="s">
        <v>23</v>
      </c>
      <c r="C277" t="s">
        <v>9</v>
      </c>
      <c r="D277" t="s">
        <v>15</v>
      </c>
      <c r="E277">
        <v>29.9</v>
      </c>
      <c r="F277">
        <v>57.9</v>
      </c>
      <c r="G277">
        <v>88</v>
      </c>
      <c r="H277">
        <v>18</v>
      </c>
      <c r="I277">
        <v>784.8</v>
      </c>
    </row>
    <row r="278" spans="1:9" x14ac:dyDescent="0.75">
      <c r="A278">
        <v>2000</v>
      </c>
      <c r="B278" t="s">
        <v>19</v>
      </c>
      <c r="C278" t="s">
        <v>9</v>
      </c>
      <c r="D278" t="s">
        <v>17</v>
      </c>
      <c r="E278">
        <v>5.5</v>
      </c>
      <c r="F278">
        <v>37.5</v>
      </c>
      <c r="G278">
        <v>43.5</v>
      </c>
      <c r="H278">
        <v>39.200000000000003</v>
      </c>
      <c r="I278">
        <v>776</v>
      </c>
    </row>
    <row r="279" spans="1:9" x14ac:dyDescent="0.75">
      <c r="A279">
        <v>2010</v>
      </c>
      <c r="B279" t="s">
        <v>26</v>
      </c>
      <c r="C279" t="s">
        <v>12</v>
      </c>
      <c r="D279" t="s">
        <v>14</v>
      </c>
      <c r="E279">
        <v>12.8</v>
      </c>
      <c r="F279">
        <v>56.8</v>
      </c>
      <c r="G279">
        <v>69.8</v>
      </c>
      <c r="H279">
        <v>28.3</v>
      </c>
      <c r="I279">
        <v>376.6</v>
      </c>
    </row>
    <row r="280" spans="1:9" x14ac:dyDescent="0.75">
      <c r="A280">
        <v>2024</v>
      </c>
      <c r="B280" t="s">
        <v>28</v>
      </c>
      <c r="C280" t="s">
        <v>10</v>
      </c>
      <c r="D280" t="s">
        <v>13</v>
      </c>
      <c r="E280">
        <v>-9.4</v>
      </c>
      <c r="F280">
        <v>120.4</v>
      </c>
      <c r="G280">
        <v>74.5</v>
      </c>
      <c r="H280">
        <v>15.6</v>
      </c>
      <c r="I280">
        <v>609.9</v>
      </c>
    </row>
    <row r="281" spans="1:9" x14ac:dyDescent="0.75">
      <c r="A281">
        <v>2024</v>
      </c>
      <c r="B281" t="s">
        <v>25</v>
      </c>
      <c r="C281" t="s">
        <v>12</v>
      </c>
      <c r="D281" t="s">
        <v>14</v>
      </c>
      <c r="E281">
        <v>-6.4</v>
      </c>
      <c r="F281">
        <v>120.3</v>
      </c>
      <c r="G281">
        <v>80.900000000000006</v>
      </c>
      <c r="H281">
        <v>32.700000000000003</v>
      </c>
      <c r="I281">
        <v>342.1</v>
      </c>
    </row>
    <row r="282" spans="1:9" x14ac:dyDescent="0.75">
      <c r="A282">
        <v>2017</v>
      </c>
      <c r="B282" t="s">
        <v>29</v>
      </c>
      <c r="C282" t="s">
        <v>11</v>
      </c>
      <c r="D282" t="s">
        <v>16</v>
      </c>
      <c r="E282">
        <v>9.6</v>
      </c>
      <c r="F282">
        <v>45.6</v>
      </c>
      <c r="G282">
        <v>55.4</v>
      </c>
      <c r="H282">
        <v>11.6</v>
      </c>
      <c r="I282">
        <v>569.79999999999995</v>
      </c>
    </row>
    <row r="283" spans="1:9" x14ac:dyDescent="0.75">
      <c r="A283">
        <v>2022</v>
      </c>
      <c r="B283" t="s">
        <v>28</v>
      </c>
      <c r="C283" t="s">
        <v>10</v>
      </c>
      <c r="D283" t="s">
        <v>18</v>
      </c>
      <c r="E283">
        <v>14</v>
      </c>
      <c r="F283">
        <v>118.9</v>
      </c>
      <c r="G283">
        <v>48.2</v>
      </c>
      <c r="H283">
        <v>0.7</v>
      </c>
      <c r="I283">
        <v>663.8</v>
      </c>
    </row>
    <row r="284" spans="1:9" x14ac:dyDescent="0.75">
      <c r="A284">
        <v>2009</v>
      </c>
      <c r="B284" t="s">
        <v>30</v>
      </c>
      <c r="C284" t="s">
        <v>12</v>
      </c>
      <c r="D284" t="s">
        <v>18</v>
      </c>
      <c r="E284">
        <v>20</v>
      </c>
      <c r="F284">
        <v>49.1</v>
      </c>
      <c r="G284">
        <v>49.5</v>
      </c>
      <c r="H284">
        <v>38.200000000000003</v>
      </c>
      <c r="I284">
        <v>762.7</v>
      </c>
    </row>
    <row r="285" spans="1:9" x14ac:dyDescent="0.75">
      <c r="A285">
        <v>2002</v>
      </c>
      <c r="B285" t="s">
        <v>19</v>
      </c>
      <c r="C285" t="s">
        <v>9</v>
      </c>
      <c r="D285" t="s">
        <v>13</v>
      </c>
      <c r="E285">
        <v>4.5999999999999996</v>
      </c>
      <c r="F285">
        <v>90.1</v>
      </c>
      <c r="G285">
        <v>72.8</v>
      </c>
      <c r="H285">
        <v>31.2</v>
      </c>
      <c r="I285">
        <v>380.1</v>
      </c>
    </row>
    <row r="286" spans="1:9" x14ac:dyDescent="0.75">
      <c r="A286">
        <v>2006</v>
      </c>
      <c r="B286" t="s">
        <v>21</v>
      </c>
      <c r="C286" t="s">
        <v>11</v>
      </c>
      <c r="D286" t="s">
        <v>18</v>
      </c>
      <c r="E286">
        <v>24.7</v>
      </c>
      <c r="F286">
        <v>74.3</v>
      </c>
      <c r="G286">
        <v>79</v>
      </c>
      <c r="H286">
        <v>38.1</v>
      </c>
      <c r="I286">
        <v>648.29999999999995</v>
      </c>
    </row>
    <row r="287" spans="1:9" x14ac:dyDescent="0.75">
      <c r="A287">
        <v>2015</v>
      </c>
      <c r="B287" t="s">
        <v>29</v>
      </c>
      <c r="C287" t="s">
        <v>11</v>
      </c>
      <c r="D287" t="s">
        <v>18</v>
      </c>
      <c r="E287">
        <v>33</v>
      </c>
      <c r="F287">
        <v>36.299999999999997</v>
      </c>
      <c r="G287">
        <v>40.9</v>
      </c>
      <c r="H287">
        <v>1.9</v>
      </c>
      <c r="I287">
        <v>286.10000000000002</v>
      </c>
    </row>
    <row r="288" spans="1:9" x14ac:dyDescent="0.75">
      <c r="A288">
        <v>2025</v>
      </c>
      <c r="B288" t="s">
        <v>20</v>
      </c>
      <c r="C288" t="s">
        <v>10</v>
      </c>
      <c r="D288" t="s">
        <v>13</v>
      </c>
      <c r="E288">
        <v>29</v>
      </c>
      <c r="F288">
        <v>22.1</v>
      </c>
      <c r="G288">
        <v>52.3</v>
      </c>
      <c r="H288">
        <v>41.9</v>
      </c>
      <c r="I288">
        <v>793.2</v>
      </c>
    </row>
    <row r="289" spans="1:9" x14ac:dyDescent="0.75">
      <c r="A289">
        <v>2015</v>
      </c>
      <c r="B289" t="s">
        <v>22</v>
      </c>
      <c r="C289" t="s">
        <v>11</v>
      </c>
      <c r="D289" t="s">
        <v>17</v>
      </c>
      <c r="E289">
        <v>-8</v>
      </c>
      <c r="F289">
        <v>113.5</v>
      </c>
      <c r="G289">
        <v>84.1</v>
      </c>
      <c r="H289">
        <v>31</v>
      </c>
      <c r="I289">
        <v>118</v>
      </c>
    </row>
    <row r="290" spans="1:9" x14ac:dyDescent="0.75">
      <c r="A290">
        <v>2024</v>
      </c>
      <c r="B290" t="s">
        <v>20</v>
      </c>
      <c r="C290" t="s">
        <v>10</v>
      </c>
      <c r="D290" t="s">
        <v>17</v>
      </c>
      <c r="E290">
        <v>14</v>
      </c>
      <c r="F290">
        <v>135.1</v>
      </c>
      <c r="G290">
        <v>78.400000000000006</v>
      </c>
      <c r="H290">
        <v>28.2</v>
      </c>
      <c r="I290">
        <v>522.5</v>
      </c>
    </row>
    <row r="291" spans="1:9" x14ac:dyDescent="0.75">
      <c r="A291">
        <v>2019</v>
      </c>
      <c r="B291" t="s">
        <v>28</v>
      </c>
      <c r="C291" t="s">
        <v>10</v>
      </c>
      <c r="D291" t="s">
        <v>13</v>
      </c>
      <c r="E291">
        <v>-4.8</v>
      </c>
      <c r="F291">
        <v>67.3</v>
      </c>
      <c r="G291">
        <v>89.1</v>
      </c>
      <c r="H291">
        <v>31.2</v>
      </c>
      <c r="I291">
        <v>561.70000000000005</v>
      </c>
    </row>
    <row r="292" spans="1:9" x14ac:dyDescent="0.75">
      <c r="A292">
        <v>2016</v>
      </c>
      <c r="B292" t="s">
        <v>20</v>
      </c>
      <c r="C292" t="s">
        <v>10</v>
      </c>
      <c r="D292" t="s">
        <v>16</v>
      </c>
      <c r="E292">
        <v>2.1</v>
      </c>
      <c r="F292">
        <v>49.1</v>
      </c>
      <c r="G292">
        <v>75.3</v>
      </c>
      <c r="H292">
        <v>43.2</v>
      </c>
      <c r="I292">
        <v>581.6</v>
      </c>
    </row>
    <row r="293" spans="1:9" x14ac:dyDescent="0.75">
      <c r="A293">
        <v>2001</v>
      </c>
      <c r="B293" t="s">
        <v>30</v>
      </c>
      <c r="C293" t="s">
        <v>12</v>
      </c>
      <c r="D293" t="s">
        <v>18</v>
      </c>
      <c r="E293">
        <v>39.299999999999997</v>
      </c>
      <c r="F293">
        <v>16.8</v>
      </c>
      <c r="G293">
        <v>53.6</v>
      </c>
      <c r="H293">
        <v>29.3</v>
      </c>
      <c r="I293">
        <v>184.3</v>
      </c>
    </row>
    <row r="294" spans="1:9" x14ac:dyDescent="0.75">
      <c r="A294">
        <v>2000</v>
      </c>
      <c r="B294" t="s">
        <v>19</v>
      </c>
      <c r="C294" t="s">
        <v>9</v>
      </c>
      <c r="D294" t="s">
        <v>18</v>
      </c>
      <c r="E294">
        <v>-2.9</v>
      </c>
      <c r="F294">
        <v>111.5</v>
      </c>
      <c r="G294">
        <v>65.400000000000006</v>
      </c>
      <c r="H294">
        <v>29</v>
      </c>
      <c r="I294">
        <v>757</v>
      </c>
    </row>
    <row r="295" spans="1:9" x14ac:dyDescent="0.75">
      <c r="A295">
        <v>2015</v>
      </c>
      <c r="B295" t="s">
        <v>25</v>
      </c>
      <c r="C295" t="s">
        <v>12</v>
      </c>
      <c r="D295" t="s">
        <v>16</v>
      </c>
      <c r="E295">
        <v>14.9</v>
      </c>
      <c r="F295">
        <v>61.8</v>
      </c>
      <c r="G295">
        <v>69.7</v>
      </c>
      <c r="H295">
        <v>49.5</v>
      </c>
      <c r="I295">
        <v>226.8</v>
      </c>
    </row>
    <row r="296" spans="1:9" x14ac:dyDescent="0.75">
      <c r="A296">
        <v>2011</v>
      </c>
      <c r="B296" t="s">
        <v>26</v>
      </c>
      <c r="C296" t="s">
        <v>12</v>
      </c>
      <c r="D296" t="s">
        <v>17</v>
      </c>
      <c r="E296">
        <v>20.9</v>
      </c>
      <c r="F296">
        <v>40.6</v>
      </c>
      <c r="G296">
        <v>34.700000000000003</v>
      </c>
      <c r="H296">
        <v>37.799999999999997</v>
      </c>
      <c r="I296">
        <v>535.9</v>
      </c>
    </row>
    <row r="297" spans="1:9" x14ac:dyDescent="0.75">
      <c r="A297">
        <v>2004</v>
      </c>
      <c r="B297" t="s">
        <v>22</v>
      </c>
      <c r="C297" t="s">
        <v>11</v>
      </c>
      <c r="D297" t="s">
        <v>15</v>
      </c>
      <c r="E297">
        <v>25.1</v>
      </c>
      <c r="F297">
        <v>91.9</v>
      </c>
      <c r="G297">
        <v>62.7</v>
      </c>
      <c r="H297">
        <v>22.1</v>
      </c>
      <c r="I297">
        <v>255.9</v>
      </c>
    </row>
    <row r="298" spans="1:9" x14ac:dyDescent="0.75">
      <c r="A298">
        <v>2004</v>
      </c>
      <c r="B298" t="s">
        <v>30</v>
      </c>
      <c r="C298" t="s">
        <v>12</v>
      </c>
      <c r="D298" t="s">
        <v>15</v>
      </c>
      <c r="E298">
        <v>18</v>
      </c>
      <c r="F298">
        <v>13.9</v>
      </c>
      <c r="G298">
        <v>72.599999999999994</v>
      </c>
      <c r="H298">
        <v>35.4</v>
      </c>
      <c r="I298">
        <v>315.10000000000002</v>
      </c>
    </row>
    <row r="299" spans="1:9" x14ac:dyDescent="0.75">
      <c r="A299">
        <v>2022</v>
      </c>
      <c r="B299" t="s">
        <v>30</v>
      </c>
      <c r="C299" t="s">
        <v>12</v>
      </c>
      <c r="D299" t="s">
        <v>15</v>
      </c>
      <c r="E299">
        <v>-9.5</v>
      </c>
      <c r="F299">
        <v>20.399999999999999</v>
      </c>
      <c r="G299">
        <v>40</v>
      </c>
      <c r="H299">
        <v>19.5</v>
      </c>
      <c r="I299">
        <v>482.5</v>
      </c>
    </row>
    <row r="300" spans="1:9" x14ac:dyDescent="0.75">
      <c r="A300">
        <v>2008</v>
      </c>
      <c r="B300" t="s">
        <v>20</v>
      </c>
      <c r="C300" t="s">
        <v>10</v>
      </c>
      <c r="D300" t="s">
        <v>17</v>
      </c>
      <c r="E300">
        <v>6.3</v>
      </c>
      <c r="F300">
        <v>28.1</v>
      </c>
      <c r="G300">
        <v>76.8</v>
      </c>
      <c r="H300">
        <v>11.4</v>
      </c>
      <c r="I300">
        <v>392</v>
      </c>
    </row>
    <row r="301" spans="1:9" x14ac:dyDescent="0.75">
      <c r="A301">
        <v>2008</v>
      </c>
      <c r="B301" t="s">
        <v>20</v>
      </c>
      <c r="C301" t="s">
        <v>10</v>
      </c>
      <c r="D301" t="s">
        <v>17</v>
      </c>
      <c r="E301">
        <v>15.9</v>
      </c>
      <c r="F301">
        <v>72.7</v>
      </c>
      <c r="G301">
        <v>65</v>
      </c>
      <c r="H301">
        <v>29.8</v>
      </c>
      <c r="I301">
        <v>212.2</v>
      </c>
    </row>
    <row r="302" spans="1:9" x14ac:dyDescent="0.75">
      <c r="A302">
        <v>2002</v>
      </c>
      <c r="B302" t="s">
        <v>28</v>
      </c>
      <c r="C302" t="s">
        <v>10</v>
      </c>
      <c r="D302" t="s">
        <v>16</v>
      </c>
      <c r="E302">
        <v>-5.6</v>
      </c>
      <c r="F302">
        <v>57.3</v>
      </c>
      <c r="G302">
        <v>87.1</v>
      </c>
      <c r="H302">
        <v>46.4</v>
      </c>
      <c r="I302">
        <v>219.7</v>
      </c>
    </row>
    <row r="303" spans="1:9" x14ac:dyDescent="0.75">
      <c r="A303">
        <v>2018</v>
      </c>
      <c r="B303" t="s">
        <v>26</v>
      </c>
      <c r="C303" t="s">
        <v>12</v>
      </c>
      <c r="D303" t="s">
        <v>18</v>
      </c>
      <c r="E303">
        <v>7.5</v>
      </c>
      <c r="F303">
        <v>78.8</v>
      </c>
      <c r="G303">
        <v>32.5</v>
      </c>
      <c r="H303">
        <v>46.5</v>
      </c>
      <c r="I303">
        <v>392.7</v>
      </c>
    </row>
    <row r="304" spans="1:9" x14ac:dyDescent="0.75">
      <c r="A304">
        <v>2015</v>
      </c>
      <c r="B304" t="s">
        <v>23</v>
      </c>
      <c r="C304" t="s">
        <v>9</v>
      </c>
      <c r="D304" t="s">
        <v>16</v>
      </c>
      <c r="E304">
        <v>-8.3000000000000007</v>
      </c>
      <c r="F304">
        <v>106.5</v>
      </c>
      <c r="G304">
        <v>45.9</v>
      </c>
      <c r="H304">
        <v>17.100000000000001</v>
      </c>
      <c r="I304">
        <v>630.1</v>
      </c>
    </row>
    <row r="305" spans="1:9" x14ac:dyDescent="0.75">
      <c r="A305">
        <v>2015</v>
      </c>
      <c r="B305" t="s">
        <v>20</v>
      </c>
      <c r="C305" t="s">
        <v>10</v>
      </c>
      <c r="D305" t="s">
        <v>16</v>
      </c>
      <c r="E305">
        <v>-6.1</v>
      </c>
      <c r="F305">
        <v>80.8</v>
      </c>
      <c r="G305">
        <v>66.099999999999994</v>
      </c>
      <c r="H305">
        <v>26.4</v>
      </c>
      <c r="I305">
        <v>728.6</v>
      </c>
    </row>
    <row r="306" spans="1:9" x14ac:dyDescent="0.75">
      <c r="A306">
        <v>2002</v>
      </c>
      <c r="B306" t="s">
        <v>19</v>
      </c>
      <c r="C306" t="s">
        <v>9</v>
      </c>
      <c r="D306" t="s">
        <v>17</v>
      </c>
      <c r="E306">
        <v>9.8000000000000007</v>
      </c>
      <c r="F306">
        <v>165.6</v>
      </c>
      <c r="G306">
        <v>47.8</v>
      </c>
      <c r="H306">
        <v>10.6</v>
      </c>
      <c r="I306">
        <v>158.9</v>
      </c>
    </row>
    <row r="307" spans="1:9" x14ac:dyDescent="0.75">
      <c r="A307">
        <v>2019</v>
      </c>
      <c r="B307" t="s">
        <v>21</v>
      </c>
      <c r="C307" t="s">
        <v>11</v>
      </c>
      <c r="D307" t="s">
        <v>15</v>
      </c>
      <c r="E307">
        <v>-3.4</v>
      </c>
      <c r="F307">
        <v>106.3</v>
      </c>
      <c r="G307">
        <v>72.900000000000006</v>
      </c>
      <c r="H307">
        <v>49.8</v>
      </c>
      <c r="I307">
        <v>375.2</v>
      </c>
    </row>
    <row r="308" spans="1:9" x14ac:dyDescent="0.75">
      <c r="A308">
        <v>2023</v>
      </c>
      <c r="B308" t="s">
        <v>22</v>
      </c>
      <c r="C308" t="s">
        <v>11</v>
      </c>
      <c r="D308" t="s">
        <v>14</v>
      </c>
      <c r="E308">
        <v>18.399999999999999</v>
      </c>
      <c r="F308">
        <v>45.5</v>
      </c>
      <c r="G308">
        <v>75.5</v>
      </c>
      <c r="H308">
        <v>49.1</v>
      </c>
      <c r="I308">
        <v>170.2</v>
      </c>
    </row>
    <row r="309" spans="1:9" x14ac:dyDescent="0.75">
      <c r="A309">
        <v>2021</v>
      </c>
      <c r="B309" t="s">
        <v>24</v>
      </c>
      <c r="C309" t="s">
        <v>10</v>
      </c>
      <c r="D309" t="s">
        <v>18</v>
      </c>
      <c r="E309">
        <v>24.5</v>
      </c>
      <c r="F309">
        <v>32</v>
      </c>
      <c r="G309">
        <v>36.200000000000003</v>
      </c>
      <c r="H309">
        <v>32.5</v>
      </c>
      <c r="I309">
        <v>111.6</v>
      </c>
    </row>
    <row r="310" spans="1:9" x14ac:dyDescent="0.75">
      <c r="A310">
        <v>2023</v>
      </c>
      <c r="B310" t="s">
        <v>20</v>
      </c>
      <c r="C310" t="s">
        <v>10</v>
      </c>
      <c r="D310" t="s">
        <v>17</v>
      </c>
      <c r="E310">
        <v>30</v>
      </c>
      <c r="F310">
        <v>46.6</v>
      </c>
      <c r="G310">
        <v>60.8</v>
      </c>
      <c r="H310">
        <v>40.200000000000003</v>
      </c>
      <c r="I310">
        <v>563.20000000000005</v>
      </c>
    </row>
    <row r="311" spans="1:9" x14ac:dyDescent="0.75">
      <c r="A311">
        <v>2000</v>
      </c>
      <c r="B311" t="s">
        <v>19</v>
      </c>
      <c r="C311" t="s">
        <v>9</v>
      </c>
      <c r="D311" t="s">
        <v>15</v>
      </c>
      <c r="E311">
        <v>0</v>
      </c>
      <c r="F311">
        <v>82.8</v>
      </c>
      <c r="G311">
        <v>60.5</v>
      </c>
      <c r="H311">
        <v>35.799999999999997</v>
      </c>
      <c r="I311">
        <v>521.70000000000005</v>
      </c>
    </row>
    <row r="312" spans="1:9" x14ac:dyDescent="0.75">
      <c r="A312">
        <v>2023</v>
      </c>
      <c r="B312" t="s">
        <v>19</v>
      </c>
      <c r="C312" t="s">
        <v>9</v>
      </c>
      <c r="D312" t="s">
        <v>14</v>
      </c>
      <c r="E312">
        <v>-1.6</v>
      </c>
      <c r="F312">
        <v>35</v>
      </c>
      <c r="G312">
        <v>52.2</v>
      </c>
      <c r="H312">
        <v>29.7</v>
      </c>
      <c r="I312">
        <v>214.1</v>
      </c>
    </row>
    <row r="313" spans="1:9" x14ac:dyDescent="0.75">
      <c r="A313">
        <v>2019</v>
      </c>
      <c r="B313" t="s">
        <v>22</v>
      </c>
      <c r="C313" t="s">
        <v>11</v>
      </c>
      <c r="D313" t="s">
        <v>14</v>
      </c>
      <c r="E313">
        <v>-4.8</v>
      </c>
      <c r="F313">
        <v>84.4</v>
      </c>
      <c r="G313">
        <v>86</v>
      </c>
      <c r="H313">
        <v>2.7</v>
      </c>
      <c r="I313">
        <v>263.7</v>
      </c>
    </row>
    <row r="314" spans="1:9" x14ac:dyDescent="0.75">
      <c r="A314">
        <v>2010</v>
      </c>
      <c r="B314" t="s">
        <v>23</v>
      </c>
      <c r="C314" t="s">
        <v>9</v>
      </c>
      <c r="D314" t="s">
        <v>17</v>
      </c>
      <c r="E314">
        <v>21.8</v>
      </c>
      <c r="F314">
        <v>77.8</v>
      </c>
      <c r="G314">
        <v>79.7</v>
      </c>
      <c r="H314">
        <v>22.7</v>
      </c>
      <c r="I314">
        <v>116.6</v>
      </c>
    </row>
    <row r="315" spans="1:9" x14ac:dyDescent="0.75">
      <c r="A315">
        <v>2016</v>
      </c>
      <c r="B315" t="s">
        <v>19</v>
      </c>
      <c r="C315" t="s">
        <v>9</v>
      </c>
      <c r="D315" t="s">
        <v>13</v>
      </c>
      <c r="E315">
        <v>25.3</v>
      </c>
      <c r="F315">
        <v>21.8</v>
      </c>
      <c r="G315">
        <v>71.8</v>
      </c>
      <c r="H315">
        <v>33.700000000000003</v>
      </c>
      <c r="I315">
        <v>684.5</v>
      </c>
    </row>
    <row r="316" spans="1:9" x14ac:dyDescent="0.75">
      <c r="A316">
        <v>2007</v>
      </c>
      <c r="B316" t="s">
        <v>21</v>
      </c>
      <c r="C316" t="s">
        <v>11</v>
      </c>
      <c r="D316" t="s">
        <v>18</v>
      </c>
      <c r="E316">
        <v>-8.4</v>
      </c>
      <c r="F316">
        <v>105</v>
      </c>
      <c r="G316">
        <v>72.900000000000006</v>
      </c>
      <c r="H316">
        <v>33.9</v>
      </c>
      <c r="I316">
        <v>782.3</v>
      </c>
    </row>
    <row r="317" spans="1:9" x14ac:dyDescent="0.75">
      <c r="A317">
        <v>2003</v>
      </c>
      <c r="B317" t="s">
        <v>19</v>
      </c>
      <c r="C317" t="s">
        <v>9</v>
      </c>
      <c r="D317" t="s">
        <v>14</v>
      </c>
      <c r="E317">
        <v>36.799999999999997</v>
      </c>
      <c r="F317">
        <v>65.599999999999994</v>
      </c>
      <c r="G317">
        <v>57.7</v>
      </c>
      <c r="H317">
        <v>18.7</v>
      </c>
      <c r="I317">
        <v>194.8</v>
      </c>
    </row>
    <row r="318" spans="1:9" x14ac:dyDescent="0.75">
      <c r="A318">
        <v>2005</v>
      </c>
      <c r="B318" t="s">
        <v>19</v>
      </c>
      <c r="C318" t="s">
        <v>9</v>
      </c>
      <c r="D318" t="s">
        <v>17</v>
      </c>
      <c r="E318">
        <v>-7.4</v>
      </c>
      <c r="F318">
        <v>160.30000000000001</v>
      </c>
      <c r="G318">
        <v>85.3</v>
      </c>
      <c r="H318">
        <v>47.1</v>
      </c>
      <c r="I318">
        <v>262</v>
      </c>
    </row>
    <row r="319" spans="1:9" x14ac:dyDescent="0.75">
      <c r="A319">
        <v>2007</v>
      </c>
      <c r="B319" t="s">
        <v>19</v>
      </c>
      <c r="C319" t="s">
        <v>9</v>
      </c>
      <c r="D319" t="s">
        <v>17</v>
      </c>
      <c r="E319">
        <v>17.100000000000001</v>
      </c>
      <c r="F319">
        <v>49.3</v>
      </c>
      <c r="G319">
        <v>71.7</v>
      </c>
      <c r="H319">
        <v>8.4</v>
      </c>
      <c r="I319">
        <v>707.9</v>
      </c>
    </row>
    <row r="320" spans="1:9" x14ac:dyDescent="0.75">
      <c r="A320">
        <v>2019</v>
      </c>
      <c r="B320" t="s">
        <v>25</v>
      </c>
      <c r="C320" t="s">
        <v>12</v>
      </c>
      <c r="D320" t="s">
        <v>15</v>
      </c>
      <c r="E320">
        <v>25.5</v>
      </c>
      <c r="F320">
        <v>39.200000000000003</v>
      </c>
      <c r="G320">
        <v>73.7</v>
      </c>
      <c r="H320">
        <v>25</v>
      </c>
      <c r="I320">
        <v>748.5</v>
      </c>
    </row>
    <row r="321" spans="1:9" x14ac:dyDescent="0.75">
      <c r="A321">
        <v>2002</v>
      </c>
      <c r="B321" t="s">
        <v>25</v>
      </c>
      <c r="C321" t="s">
        <v>12</v>
      </c>
      <c r="D321" t="s">
        <v>13</v>
      </c>
      <c r="E321">
        <v>33.5</v>
      </c>
      <c r="F321">
        <v>19.3</v>
      </c>
      <c r="G321">
        <v>81.7</v>
      </c>
      <c r="H321">
        <v>34.5</v>
      </c>
      <c r="I321">
        <v>393.7</v>
      </c>
    </row>
    <row r="322" spans="1:9" x14ac:dyDescent="0.75">
      <c r="A322">
        <v>2015</v>
      </c>
      <c r="B322" t="s">
        <v>23</v>
      </c>
      <c r="C322" t="s">
        <v>9</v>
      </c>
      <c r="D322" t="s">
        <v>18</v>
      </c>
      <c r="E322">
        <v>25.7</v>
      </c>
      <c r="F322">
        <v>19</v>
      </c>
      <c r="G322">
        <v>46.4</v>
      </c>
      <c r="H322">
        <v>34.9</v>
      </c>
      <c r="I322">
        <v>135.4</v>
      </c>
    </row>
    <row r="323" spans="1:9" x14ac:dyDescent="0.75">
      <c r="A323">
        <v>2024</v>
      </c>
      <c r="B323" t="s">
        <v>20</v>
      </c>
      <c r="C323" t="s">
        <v>10</v>
      </c>
      <c r="D323" t="s">
        <v>16</v>
      </c>
      <c r="E323">
        <v>30.1</v>
      </c>
      <c r="F323">
        <v>96.6</v>
      </c>
      <c r="G323">
        <v>78.400000000000006</v>
      </c>
      <c r="H323">
        <v>32.4</v>
      </c>
      <c r="I323">
        <v>127.6</v>
      </c>
    </row>
    <row r="324" spans="1:9" x14ac:dyDescent="0.75">
      <c r="A324">
        <v>2002</v>
      </c>
      <c r="B324" t="s">
        <v>19</v>
      </c>
      <c r="C324" t="s">
        <v>9</v>
      </c>
      <c r="D324" t="s">
        <v>15</v>
      </c>
      <c r="E324">
        <v>7</v>
      </c>
      <c r="F324">
        <v>149.80000000000001</v>
      </c>
      <c r="G324">
        <v>41.7</v>
      </c>
      <c r="H324">
        <v>13.8</v>
      </c>
      <c r="I324">
        <v>501.8</v>
      </c>
    </row>
    <row r="325" spans="1:9" x14ac:dyDescent="0.75">
      <c r="A325">
        <v>2024</v>
      </c>
      <c r="B325" t="s">
        <v>26</v>
      </c>
      <c r="C325" t="s">
        <v>12</v>
      </c>
      <c r="D325" t="s">
        <v>14</v>
      </c>
      <c r="E325">
        <v>30.7</v>
      </c>
      <c r="F325">
        <v>46.1</v>
      </c>
      <c r="G325">
        <v>50.7</v>
      </c>
      <c r="H325">
        <v>7.8</v>
      </c>
      <c r="I325">
        <v>375</v>
      </c>
    </row>
    <row r="326" spans="1:9" x14ac:dyDescent="0.75">
      <c r="A326">
        <v>2017</v>
      </c>
      <c r="B326" t="s">
        <v>20</v>
      </c>
      <c r="C326" t="s">
        <v>10</v>
      </c>
      <c r="D326" t="s">
        <v>14</v>
      </c>
      <c r="E326">
        <v>-6</v>
      </c>
      <c r="F326">
        <v>43.7</v>
      </c>
      <c r="G326">
        <v>50.1</v>
      </c>
      <c r="H326">
        <v>31.8</v>
      </c>
      <c r="I326">
        <v>120.1</v>
      </c>
    </row>
    <row r="327" spans="1:9" x14ac:dyDescent="0.75">
      <c r="A327">
        <v>2013</v>
      </c>
      <c r="B327" t="s">
        <v>23</v>
      </c>
      <c r="C327" t="s">
        <v>9</v>
      </c>
      <c r="D327" t="s">
        <v>15</v>
      </c>
      <c r="E327">
        <v>34.700000000000003</v>
      </c>
      <c r="F327">
        <v>52.8</v>
      </c>
      <c r="G327">
        <v>88.7</v>
      </c>
      <c r="H327">
        <v>30</v>
      </c>
      <c r="I327">
        <v>508.3</v>
      </c>
    </row>
    <row r="328" spans="1:9" x14ac:dyDescent="0.75">
      <c r="A328">
        <v>2017</v>
      </c>
      <c r="B328" t="s">
        <v>27</v>
      </c>
      <c r="C328" t="s">
        <v>9</v>
      </c>
      <c r="D328" t="s">
        <v>17</v>
      </c>
      <c r="E328">
        <v>17.399999999999999</v>
      </c>
      <c r="F328">
        <v>109.8</v>
      </c>
      <c r="G328">
        <v>81.400000000000006</v>
      </c>
      <c r="H328">
        <v>9</v>
      </c>
      <c r="I328">
        <v>107.9</v>
      </c>
    </row>
    <row r="329" spans="1:9" x14ac:dyDescent="0.75">
      <c r="A329">
        <v>2001</v>
      </c>
      <c r="B329" t="s">
        <v>20</v>
      </c>
      <c r="C329" t="s">
        <v>10</v>
      </c>
      <c r="D329" t="s">
        <v>14</v>
      </c>
      <c r="E329">
        <v>30.9</v>
      </c>
      <c r="F329">
        <v>22</v>
      </c>
      <c r="G329">
        <v>72.099999999999994</v>
      </c>
      <c r="H329">
        <v>35.299999999999997</v>
      </c>
      <c r="I329">
        <v>651.20000000000005</v>
      </c>
    </row>
    <row r="330" spans="1:9" x14ac:dyDescent="0.75">
      <c r="A330">
        <v>2021</v>
      </c>
      <c r="B330" t="s">
        <v>20</v>
      </c>
      <c r="C330" t="s">
        <v>10</v>
      </c>
      <c r="D330" t="s">
        <v>13</v>
      </c>
      <c r="E330">
        <v>12.6</v>
      </c>
      <c r="F330">
        <v>59.8</v>
      </c>
      <c r="G330">
        <v>73.599999999999994</v>
      </c>
      <c r="H330">
        <v>22.8</v>
      </c>
      <c r="I330">
        <v>314.5</v>
      </c>
    </row>
    <row r="331" spans="1:9" x14ac:dyDescent="0.75">
      <c r="A331">
        <v>2002</v>
      </c>
      <c r="B331" t="s">
        <v>29</v>
      </c>
      <c r="C331" t="s">
        <v>11</v>
      </c>
      <c r="D331" t="s">
        <v>18</v>
      </c>
      <c r="E331">
        <v>22.2</v>
      </c>
      <c r="F331">
        <v>98.1</v>
      </c>
      <c r="G331">
        <v>63.7</v>
      </c>
      <c r="H331">
        <v>33.4</v>
      </c>
      <c r="I331">
        <v>128.19999999999999</v>
      </c>
    </row>
    <row r="332" spans="1:9" x14ac:dyDescent="0.75">
      <c r="A332">
        <v>2015</v>
      </c>
      <c r="B332" t="s">
        <v>28</v>
      </c>
      <c r="C332" t="s">
        <v>10</v>
      </c>
      <c r="D332" t="s">
        <v>13</v>
      </c>
      <c r="E332">
        <v>16.3</v>
      </c>
      <c r="F332">
        <v>72</v>
      </c>
      <c r="G332">
        <v>86.8</v>
      </c>
      <c r="H332">
        <v>41.9</v>
      </c>
      <c r="I332">
        <v>511.8</v>
      </c>
    </row>
    <row r="333" spans="1:9" x14ac:dyDescent="0.75">
      <c r="A333">
        <v>2008</v>
      </c>
      <c r="B333" t="s">
        <v>24</v>
      </c>
      <c r="C333" t="s">
        <v>10</v>
      </c>
      <c r="D333" t="s">
        <v>14</v>
      </c>
      <c r="E333">
        <v>26.6</v>
      </c>
      <c r="F333">
        <v>1.4</v>
      </c>
      <c r="G333">
        <v>59.8</v>
      </c>
      <c r="H333">
        <v>8.5</v>
      </c>
      <c r="I333">
        <v>378.4</v>
      </c>
    </row>
    <row r="334" spans="1:9" x14ac:dyDescent="0.75">
      <c r="A334">
        <v>2003</v>
      </c>
      <c r="B334" t="s">
        <v>29</v>
      </c>
      <c r="C334" t="s">
        <v>11</v>
      </c>
      <c r="D334" t="s">
        <v>16</v>
      </c>
      <c r="E334">
        <v>-5.9</v>
      </c>
      <c r="F334">
        <v>81.099999999999994</v>
      </c>
      <c r="G334">
        <v>52.8</v>
      </c>
      <c r="H334">
        <v>1</v>
      </c>
      <c r="I334">
        <v>781.7</v>
      </c>
    </row>
    <row r="335" spans="1:9" x14ac:dyDescent="0.75">
      <c r="A335">
        <v>2000</v>
      </c>
      <c r="B335" t="s">
        <v>21</v>
      </c>
      <c r="C335" t="s">
        <v>11</v>
      </c>
      <c r="D335" t="s">
        <v>18</v>
      </c>
      <c r="E335">
        <v>-7</v>
      </c>
      <c r="F335">
        <v>72.5</v>
      </c>
      <c r="G335">
        <v>39.799999999999997</v>
      </c>
      <c r="H335">
        <v>39</v>
      </c>
      <c r="I335">
        <v>480.9</v>
      </c>
    </row>
    <row r="336" spans="1:9" x14ac:dyDescent="0.75">
      <c r="A336">
        <v>2003</v>
      </c>
      <c r="B336" t="s">
        <v>25</v>
      </c>
      <c r="C336" t="s">
        <v>12</v>
      </c>
      <c r="D336" t="s">
        <v>18</v>
      </c>
      <c r="E336">
        <v>2.4</v>
      </c>
      <c r="F336">
        <v>124.3</v>
      </c>
      <c r="G336">
        <v>77.2</v>
      </c>
      <c r="H336">
        <v>30.5</v>
      </c>
      <c r="I336">
        <v>292.7</v>
      </c>
    </row>
    <row r="337" spans="1:9" x14ac:dyDescent="0.75">
      <c r="A337">
        <v>2000</v>
      </c>
      <c r="B337" t="s">
        <v>25</v>
      </c>
      <c r="C337" t="s">
        <v>12</v>
      </c>
      <c r="D337" t="s">
        <v>15</v>
      </c>
      <c r="E337">
        <v>-2</v>
      </c>
      <c r="F337">
        <v>142</v>
      </c>
      <c r="G337">
        <v>74.099999999999994</v>
      </c>
      <c r="H337">
        <v>35</v>
      </c>
      <c r="I337">
        <v>596.6</v>
      </c>
    </row>
    <row r="338" spans="1:9" x14ac:dyDescent="0.75">
      <c r="A338">
        <v>2013</v>
      </c>
      <c r="B338" t="s">
        <v>28</v>
      </c>
      <c r="C338" t="s">
        <v>10</v>
      </c>
      <c r="D338" t="s">
        <v>15</v>
      </c>
      <c r="E338">
        <v>33.6</v>
      </c>
      <c r="F338">
        <v>120.2</v>
      </c>
      <c r="G338">
        <v>53.1</v>
      </c>
      <c r="H338">
        <v>41.9</v>
      </c>
      <c r="I338">
        <v>290</v>
      </c>
    </row>
    <row r="339" spans="1:9" x14ac:dyDescent="0.75">
      <c r="A339">
        <v>2020</v>
      </c>
      <c r="B339" t="s">
        <v>22</v>
      </c>
      <c r="C339" t="s">
        <v>11</v>
      </c>
      <c r="D339" t="s">
        <v>16</v>
      </c>
      <c r="E339">
        <v>1</v>
      </c>
      <c r="F339">
        <v>53</v>
      </c>
      <c r="G339">
        <v>31.5</v>
      </c>
      <c r="H339">
        <v>40.1</v>
      </c>
      <c r="I339">
        <v>733</v>
      </c>
    </row>
    <row r="340" spans="1:9" x14ac:dyDescent="0.75">
      <c r="A340">
        <v>2015</v>
      </c>
      <c r="B340" t="s">
        <v>22</v>
      </c>
      <c r="C340" t="s">
        <v>11</v>
      </c>
      <c r="D340" t="s">
        <v>17</v>
      </c>
      <c r="E340">
        <v>38.799999999999997</v>
      </c>
      <c r="F340">
        <v>10.1</v>
      </c>
      <c r="G340">
        <v>80.3</v>
      </c>
      <c r="H340">
        <v>48</v>
      </c>
      <c r="I340">
        <v>362.3</v>
      </c>
    </row>
    <row r="341" spans="1:9" x14ac:dyDescent="0.75">
      <c r="A341">
        <v>2019</v>
      </c>
      <c r="B341" t="s">
        <v>23</v>
      </c>
      <c r="C341" t="s">
        <v>9</v>
      </c>
      <c r="D341" t="s">
        <v>18</v>
      </c>
      <c r="E341">
        <v>6.8</v>
      </c>
      <c r="F341">
        <v>43.5</v>
      </c>
      <c r="G341">
        <v>30.7</v>
      </c>
      <c r="H341">
        <v>26.8</v>
      </c>
      <c r="I341">
        <v>484.9</v>
      </c>
    </row>
    <row r="342" spans="1:9" x14ac:dyDescent="0.75">
      <c r="A342">
        <v>2023</v>
      </c>
      <c r="B342" t="s">
        <v>30</v>
      </c>
      <c r="C342" t="s">
        <v>12</v>
      </c>
      <c r="D342" t="s">
        <v>16</v>
      </c>
      <c r="E342">
        <v>-0.9</v>
      </c>
      <c r="F342">
        <v>51.7</v>
      </c>
      <c r="G342">
        <v>72.2</v>
      </c>
      <c r="H342">
        <v>24.4</v>
      </c>
      <c r="I342">
        <v>135.4</v>
      </c>
    </row>
    <row r="343" spans="1:9" x14ac:dyDescent="0.75">
      <c r="A343">
        <v>2007</v>
      </c>
      <c r="B343" t="s">
        <v>28</v>
      </c>
      <c r="C343" t="s">
        <v>10</v>
      </c>
      <c r="D343" t="s">
        <v>15</v>
      </c>
      <c r="E343">
        <v>29.5</v>
      </c>
      <c r="F343">
        <v>148.6</v>
      </c>
      <c r="G343">
        <v>88.2</v>
      </c>
      <c r="H343">
        <v>20.100000000000001</v>
      </c>
      <c r="I343">
        <v>398.3</v>
      </c>
    </row>
    <row r="344" spans="1:9" x14ac:dyDescent="0.75">
      <c r="A344">
        <v>2006</v>
      </c>
      <c r="B344" t="s">
        <v>24</v>
      </c>
      <c r="C344" t="s">
        <v>10</v>
      </c>
      <c r="D344" t="s">
        <v>15</v>
      </c>
      <c r="E344">
        <v>22.9</v>
      </c>
      <c r="F344">
        <v>26.4</v>
      </c>
      <c r="G344">
        <v>56.3</v>
      </c>
      <c r="H344">
        <v>7.7</v>
      </c>
      <c r="I344">
        <v>682.7</v>
      </c>
    </row>
    <row r="345" spans="1:9" x14ac:dyDescent="0.75">
      <c r="A345">
        <v>2002</v>
      </c>
      <c r="B345" t="s">
        <v>20</v>
      </c>
      <c r="C345" t="s">
        <v>10</v>
      </c>
      <c r="D345" t="s">
        <v>18</v>
      </c>
      <c r="E345">
        <v>14.9</v>
      </c>
      <c r="F345">
        <v>14.3</v>
      </c>
      <c r="G345">
        <v>44.1</v>
      </c>
      <c r="H345">
        <v>28.6</v>
      </c>
      <c r="I345">
        <v>664</v>
      </c>
    </row>
    <row r="346" spans="1:9" x14ac:dyDescent="0.75">
      <c r="A346">
        <v>2016</v>
      </c>
      <c r="B346" t="s">
        <v>22</v>
      </c>
      <c r="C346" t="s">
        <v>11</v>
      </c>
      <c r="D346" t="s">
        <v>13</v>
      </c>
      <c r="E346">
        <v>17.8</v>
      </c>
      <c r="F346">
        <v>35.1</v>
      </c>
      <c r="G346">
        <v>72.3</v>
      </c>
      <c r="H346">
        <v>13.9</v>
      </c>
      <c r="I346">
        <v>257</v>
      </c>
    </row>
    <row r="347" spans="1:9" x14ac:dyDescent="0.75">
      <c r="A347">
        <v>2000</v>
      </c>
      <c r="B347" t="s">
        <v>24</v>
      </c>
      <c r="C347" t="s">
        <v>10</v>
      </c>
      <c r="D347" t="s">
        <v>14</v>
      </c>
      <c r="E347">
        <v>26</v>
      </c>
      <c r="F347">
        <v>27.7</v>
      </c>
      <c r="G347">
        <v>79</v>
      </c>
      <c r="H347">
        <v>46.1</v>
      </c>
      <c r="I347">
        <v>258.3</v>
      </c>
    </row>
    <row r="348" spans="1:9" x14ac:dyDescent="0.75">
      <c r="A348">
        <v>2015</v>
      </c>
      <c r="B348" t="s">
        <v>19</v>
      </c>
      <c r="C348" t="s">
        <v>9</v>
      </c>
      <c r="D348" t="s">
        <v>15</v>
      </c>
      <c r="E348">
        <v>1.4</v>
      </c>
      <c r="F348">
        <v>12.9</v>
      </c>
      <c r="G348">
        <v>62.8</v>
      </c>
      <c r="H348">
        <v>29.2</v>
      </c>
      <c r="I348">
        <v>672.1</v>
      </c>
    </row>
    <row r="349" spans="1:9" x14ac:dyDescent="0.75">
      <c r="A349">
        <v>2011</v>
      </c>
      <c r="B349" t="s">
        <v>30</v>
      </c>
      <c r="C349" t="s">
        <v>12</v>
      </c>
      <c r="D349" t="s">
        <v>17</v>
      </c>
      <c r="E349">
        <v>39.799999999999997</v>
      </c>
      <c r="F349">
        <v>46.8</v>
      </c>
      <c r="G349">
        <v>88</v>
      </c>
      <c r="H349">
        <v>29.6</v>
      </c>
      <c r="I349">
        <v>751.3</v>
      </c>
    </row>
    <row r="350" spans="1:9" x14ac:dyDescent="0.75">
      <c r="A350">
        <v>2018</v>
      </c>
      <c r="B350" t="s">
        <v>26</v>
      </c>
      <c r="C350" t="s">
        <v>12</v>
      </c>
      <c r="D350" t="s">
        <v>17</v>
      </c>
      <c r="E350">
        <v>38.700000000000003</v>
      </c>
      <c r="F350">
        <v>53.3</v>
      </c>
      <c r="G350">
        <v>33.1</v>
      </c>
      <c r="H350">
        <v>17.7</v>
      </c>
      <c r="I350">
        <v>166.8</v>
      </c>
    </row>
    <row r="351" spans="1:9" x14ac:dyDescent="0.75">
      <c r="A351">
        <v>2021</v>
      </c>
      <c r="B351" t="s">
        <v>20</v>
      </c>
      <c r="C351" t="s">
        <v>10</v>
      </c>
      <c r="D351" t="s">
        <v>15</v>
      </c>
      <c r="E351">
        <v>22.5</v>
      </c>
      <c r="F351">
        <v>12.1</v>
      </c>
      <c r="G351">
        <v>60.3</v>
      </c>
      <c r="H351">
        <v>2.6</v>
      </c>
      <c r="I351">
        <v>415</v>
      </c>
    </row>
    <row r="352" spans="1:9" x14ac:dyDescent="0.75">
      <c r="A352">
        <v>2022</v>
      </c>
      <c r="B352" t="s">
        <v>21</v>
      </c>
      <c r="C352" t="s">
        <v>11</v>
      </c>
      <c r="D352" t="s">
        <v>13</v>
      </c>
      <c r="E352">
        <v>0</v>
      </c>
      <c r="F352">
        <v>39</v>
      </c>
      <c r="G352">
        <v>73.099999999999994</v>
      </c>
      <c r="H352">
        <v>1.6</v>
      </c>
      <c r="I352">
        <v>336.2</v>
      </c>
    </row>
    <row r="353" spans="1:9" x14ac:dyDescent="0.75">
      <c r="A353">
        <v>2021</v>
      </c>
      <c r="B353" t="s">
        <v>19</v>
      </c>
      <c r="C353" t="s">
        <v>9</v>
      </c>
      <c r="D353" t="s">
        <v>13</v>
      </c>
      <c r="E353">
        <v>24</v>
      </c>
      <c r="F353">
        <v>26.2</v>
      </c>
      <c r="G353">
        <v>81.8</v>
      </c>
      <c r="H353">
        <v>21.2</v>
      </c>
      <c r="I353">
        <v>709.5</v>
      </c>
    </row>
    <row r="354" spans="1:9" x14ac:dyDescent="0.75">
      <c r="A354">
        <v>2013</v>
      </c>
      <c r="B354" t="s">
        <v>19</v>
      </c>
      <c r="C354" t="s">
        <v>9</v>
      </c>
      <c r="D354" t="s">
        <v>16</v>
      </c>
      <c r="E354">
        <v>-6.4</v>
      </c>
      <c r="F354">
        <v>54.6</v>
      </c>
      <c r="G354">
        <v>40.799999999999997</v>
      </c>
      <c r="H354">
        <v>4.2</v>
      </c>
      <c r="I354">
        <v>158.5</v>
      </c>
    </row>
    <row r="355" spans="1:9" x14ac:dyDescent="0.75">
      <c r="A355">
        <v>2005</v>
      </c>
      <c r="B355" t="s">
        <v>28</v>
      </c>
      <c r="C355" t="s">
        <v>10</v>
      </c>
      <c r="D355" t="s">
        <v>17</v>
      </c>
      <c r="E355">
        <v>-8.5</v>
      </c>
      <c r="F355">
        <v>58.7</v>
      </c>
      <c r="G355">
        <v>78</v>
      </c>
      <c r="H355">
        <v>30.3</v>
      </c>
      <c r="I355">
        <v>247.8</v>
      </c>
    </row>
    <row r="356" spans="1:9" x14ac:dyDescent="0.75">
      <c r="A356">
        <v>2005</v>
      </c>
      <c r="B356" t="s">
        <v>30</v>
      </c>
      <c r="C356" t="s">
        <v>12</v>
      </c>
      <c r="D356" t="s">
        <v>16</v>
      </c>
      <c r="E356">
        <v>2.9</v>
      </c>
      <c r="F356">
        <v>26.2</v>
      </c>
      <c r="G356">
        <v>63.2</v>
      </c>
      <c r="H356">
        <v>44</v>
      </c>
      <c r="I356">
        <v>626.70000000000005</v>
      </c>
    </row>
    <row r="357" spans="1:9" x14ac:dyDescent="0.75">
      <c r="A357">
        <v>2012</v>
      </c>
      <c r="B357" t="s">
        <v>23</v>
      </c>
      <c r="C357" t="s">
        <v>9</v>
      </c>
      <c r="D357" t="s">
        <v>17</v>
      </c>
      <c r="E357">
        <v>13.1</v>
      </c>
      <c r="F357">
        <v>104.3</v>
      </c>
      <c r="G357">
        <v>53.8</v>
      </c>
      <c r="H357">
        <v>44.1</v>
      </c>
      <c r="I357">
        <v>135.9</v>
      </c>
    </row>
    <row r="358" spans="1:9" x14ac:dyDescent="0.75">
      <c r="A358">
        <v>2018</v>
      </c>
      <c r="B358" t="s">
        <v>21</v>
      </c>
      <c r="C358" t="s">
        <v>11</v>
      </c>
      <c r="D358" t="s">
        <v>14</v>
      </c>
      <c r="E358">
        <v>33.4</v>
      </c>
      <c r="F358">
        <v>50.8</v>
      </c>
      <c r="G358">
        <v>37.9</v>
      </c>
      <c r="H358">
        <v>33</v>
      </c>
      <c r="I358">
        <v>444.8</v>
      </c>
    </row>
    <row r="359" spans="1:9" x14ac:dyDescent="0.75">
      <c r="A359">
        <v>2021</v>
      </c>
      <c r="B359" t="s">
        <v>22</v>
      </c>
      <c r="C359" t="s">
        <v>11</v>
      </c>
      <c r="D359" t="s">
        <v>14</v>
      </c>
      <c r="E359">
        <v>26.4</v>
      </c>
      <c r="F359">
        <v>27.3</v>
      </c>
      <c r="G359">
        <v>81.900000000000006</v>
      </c>
      <c r="H359">
        <v>10.6</v>
      </c>
      <c r="I359">
        <v>409.5</v>
      </c>
    </row>
    <row r="360" spans="1:9" x14ac:dyDescent="0.75">
      <c r="A360">
        <v>2007</v>
      </c>
      <c r="B360" t="s">
        <v>24</v>
      </c>
      <c r="C360" t="s">
        <v>10</v>
      </c>
      <c r="D360" t="s">
        <v>18</v>
      </c>
      <c r="E360">
        <v>27.1</v>
      </c>
      <c r="F360">
        <v>11.3</v>
      </c>
      <c r="G360">
        <v>39.4</v>
      </c>
      <c r="H360">
        <v>43.1</v>
      </c>
      <c r="I360">
        <v>334.1</v>
      </c>
    </row>
    <row r="361" spans="1:9" x14ac:dyDescent="0.75">
      <c r="A361">
        <v>2001</v>
      </c>
      <c r="B361" t="s">
        <v>28</v>
      </c>
      <c r="C361" t="s">
        <v>10</v>
      </c>
      <c r="D361" t="s">
        <v>16</v>
      </c>
      <c r="E361">
        <v>11.3</v>
      </c>
      <c r="F361">
        <v>61.1</v>
      </c>
      <c r="G361">
        <v>48.6</v>
      </c>
      <c r="H361">
        <v>44.3</v>
      </c>
      <c r="I361">
        <v>376.2</v>
      </c>
    </row>
    <row r="362" spans="1:9" x14ac:dyDescent="0.75">
      <c r="A362">
        <v>2020</v>
      </c>
      <c r="B362" t="s">
        <v>22</v>
      </c>
      <c r="C362" t="s">
        <v>11</v>
      </c>
      <c r="D362" t="s">
        <v>15</v>
      </c>
      <c r="E362">
        <v>7.3</v>
      </c>
      <c r="F362">
        <v>72.400000000000006</v>
      </c>
      <c r="G362">
        <v>47.4</v>
      </c>
      <c r="H362">
        <v>9.8000000000000007</v>
      </c>
      <c r="I362">
        <v>471</v>
      </c>
    </row>
    <row r="363" spans="1:9" x14ac:dyDescent="0.75">
      <c r="A363">
        <v>2000</v>
      </c>
      <c r="B363" t="s">
        <v>28</v>
      </c>
      <c r="C363" t="s">
        <v>10</v>
      </c>
      <c r="D363" t="s">
        <v>16</v>
      </c>
      <c r="E363">
        <v>8.6</v>
      </c>
      <c r="F363">
        <v>33.5</v>
      </c>
      <c r="G363">
        <v>82.3</v>
      </c>
      <c r="H363">
        <v>36.9</v>
      </c>
      <c r="I363">
        <v>213</v>
      </c>
    </row>
    <row r="364" spans="1:9" x14ac:dyDescent="0.75">
      <c r="A364">
        <v>2014</v>
      </c>
      <c r="B364" t="s">
        <v>28</v>
      </c>
      <c r="C364" t="s">
        <v>10</v>
      </c>
      <c r="D364" t="s">
        <v>15</v>
      </c>
      <c r="E364">
        <v>39.4</v>
      </c>
      <c r="F364">
        <v>55.9</v>
      </c>
      <c r="G364">
        <v>70.400000000000006</v>
      </c>
      <c r="H364">
        <v>14.3</v>
      </c>
      <c r="I364">
        <v>500.4</v>
      </c>
    </row>
    <row r="365" spans="1:9" x14ac:dyDescent="0.75">
      <c r="A365">
        <v>2000</v>
      </c>
      <c r="B365" t="s">
        <v>28</v>
      </c>
      <c r="C365" t="s">
        <v>10</v>
      </c>
      <c r="D365" t="s">
        <v>13</v>
      </c>
      <c r="E365">
        <v>-8</v>
      </c>
      <c r="F365">
        <v>142</v>
      </c>
      <c r="G365">
        <v>77.8</v>
      </c>
      <c r="H365">
        <v>40.1</v>
      </c>
      <c r="I365">
        <v>663.8</v>
      </c>
    </row>
    <row r="366" spans="1:9" x14ac:dyDescent="0.75">
      <c r="A366">
        <v>2004</v>
      </c>
      <c r="B366" t="s">
        <v>30</v>
      </c>
      <c r="C366" t="s">
        <v>12</v>
      </c>
      <c r="D366" t="s">
        <v>16</v>
      </c>
      <c r="E366">
        <v>33.4</v>
      </c>
      <c r="F366">
        <v>93.4</v>
      </c>
      <c r="G366">
        <v>45</v>
      </c>
      <c r="H366">
        <v>49.9</v>
      </c>
      <c r="I366">
        <v>632.1</v>
      </c>
    </row>
    <row r="367" spans="1:9" x14ac:dyDescent="0.75">
      <c r="A367">
        <v>2015</v>
      </c>
      <c r="B367" t="s">
        <v>23</v>
      </c>
      <c r="C367" t="s">
        <v>9</v>
      </c>
      <c r="D367" t="s">
        <v>13</v>
      </c>
      <c r="E367">
        <v>18.899999999999999</v>
      </c>
      <c r="F367">
        <v>4.4000000000000004</v>
      </c>
      <c r="G367">
        <v>67.5</v>
      </c>
      <c r="H367">
        <v>1.5</v>
      </c>
      <c r="I367">
        <v>207.7</v>
      </c>
    </row>
    <row r="368" spans="1:9" x14ac:dyDescent="0.75">
      <c r="A368">
        <v>2018</v>
      </c>
      <c r="B368" t="s">
        <v>28</v>
      </c>
      <c r="C368" t="s">
        <v>10</v>
      </c>
      <c r="D368" t="s">
        <v>14</v>
      </c>
      <c r="E368">
        <v>11.9</v>
      </c>
      <c r="F368">
        <v>27</v>
      </c>
      <c r="G368">
        <v>64.3</v>
      </c>
      <c r="H368">
        <v>44.9</v>
      </c>
      <c r="I368">
        <v>204.5</v>
      </c>
    </row>
    <row r="369" spans="1:9" x14ac:dyDescent="0.75">
      <c r="A369">
        <v>2003</v>
      </c>
      <c r="B369" t="s">
        <v>27</v>
      </c>
      <c r="C369" t="s">
        <v>9</v>
      </c>
      <c r="D369" t="s">
        <v>14</v>
      </c>
      <c r="E369">
        <v>26.3</v>
      </c>
      <c r="F369">
        <v>45.1</v>
      </c>
      <c r="G369">
        <v>80</v>
      </c>
      <c r="H369">
        <v>31.1</v>
      </c>
      <c r="I369">
        <v>287.7</v>
      </c>
    </row>
    <row r="370" spans="1:9" x14ac:dyDescent="0.75">
      <c r="A370">
        <v>2002</v>
      </c>
      <c r="B370" t="s">
        <v>26</v>
      </c>
      <c r="C370" t="s">
        <v>12</v>
      </c>
      <c r="D370" t="s">
        <v>18</v>
      </c>
      <c r="E370">
        <v>14.3</v>
      </c>
      <c r="F370">
        <v>53</v>
      </c>
      <c r="G370">
        <v>84.4</v>
      </c>
      <c r="H370">
        <v>48.7</v>
      </c>
      <c r="I370">
        <v>352.8</v>
      </c>
    </row>
    <row r="371" spans="1:9" x14ac:dyDescent="0.75">
      <c r="A371">
        <v>2016</v>
      </c>
      <c r="B371" t="s">
        <v>22</v>
      </c>
      <c r="C371" t="s">
        <v>11</v>
      </c>
      <c r="D371" t="s">
        <v>16</v>
      </c>
      <c r="E371">
        <v>33.700000000000003</v>
      </c>
      <c r="F371">
        <v>56.8</v>
      </c>
      <c r="G371">
        <v>30.7</v>
      </c>
      <c r="H371">
        <v>23.3</v>
      </c>
      <c r="I371">
        <v>385.9</v>
      </c>
    </row>
    <row r="372" spans="1:9" x14ac:dyDescent="0.75">
      <c r="A372">
        <v>2016</v>
      </c>
      <c r="B372" t="s">
        <v>20</v>
      </c>
      <c r="C372" t="s">
        <v>10</v>
      </c>
      <c r="D372" t="s">
        <v>13</v>
      </c>
      <c r="E372">
        <v>35</v>
      </c>
      <c r="F372">
        <v>69.099999999999994</v>
      </c>
      <c r="G372">
        <v>70.400000000000006</v>
      </c>
      <c r="H372">
        <v>42.4</v>
      </c>
      <c r="I372">
        <v>575.79999999999995</v>
      </c>
    </row>
    <row r="373" spans="1:9" x14ac:dyDescent="0.75">
      <c r="A373">
        <v>2011</v>
      </c>
      <c r="B373" t="s">
        <v>29</v>
      </c>
      <c r="C373" t="s">
        <v>11</v>
      </c>
      <c r="D373" t="s">
        <v>15</v>
      </c>
      <c r="E373">
        <v>11.1</v>
      </c>
      <c r="F373">
        <v>46.3</v>
      </c>
      <c r="G373">
        <v>33.1</v>
      </c>
      <c r="H373">
        <v>3.1</v>
      </c>
      <c r="I373">
        <v>139.69999999999999</v>
      </c>
    </row>
    <row r="374" spans="1:9" x14ac:dyDescent="0.75">
      <c r="A374">
        <v>2013</v>
      </c>
      <c r="B374" t="s">
        <v>24</v>
      </c>
      <c r="C374" t="s">
        <v>10</v>
      </c>
      <c r="D374" t="s">
        <v>14</v>
      </c>
      <c r="E374">
        <v>3.8</v>
      </c>
      <c r="F374">
        <v>50.7</v>
      </c>
      <c r="G374">
        <v>62.9</v>
      </c>
      <c r="H374">
        <v>16.8</v>
      </c>
      <c r="I374">
        <v>124.3</v>
      </c>
    </row>
    <row r="375" spans="1:9" x14ac:dyDescent="0.75">
      <c r="A375">
        <v>2020</v>
      </c>
      <c r="B375" t="s">
        <v>21</v>
      </c>
      <c r="C375" t="s">
        <v>11</v>
      </c>
      <c r="D375" t="s">
        <v>14</v>
      </c>
      <c r="E375">
        <v>19.600000000000001</v>
      </c>
      <c r="F375">
        <v>96.7</v>
      </c>
      <c r="G375">
        <v>47.3</v>
      </c>
      <c r="H375">
        <v>3.4</v>
      </c>
      <c r="I375">
        <v>374.3</v>
      </c>
    </row>
    <row r="376" spans="1:9" x14ac:dyDescent="0.75">
      <c r="A376">
        <v>2005</v>
      </c>
      <c r="B376" t="s">
        <v>25</v>
      </c>
      <c r="C376" t="s">
        <v>12</v>
      </c>
      <c r="D376" t="s">
        <v>15</v>
      </c>
      <c r="E376">
        <v>35.6</v>
      </c>
      <c r="F376">
        <v>62</v>
      </c>
      <c r="G376">
        <v>48.4</v>
      </c>
      <c r="H376">
        <v>48.8</v>
      </c>
      <c r="I376">
        <v>588</v>
      </c>
    </row>
    <row r="377" spans="1:9" x14ac:dyDescent="0.75">
      <c r="A377">
        <v>2002</v>
      </c>
      <c r="B377" t="s">
        <v>23</v>
      </c>
      <c r="C377" t="s">
        <v>9</v>
      </c>
      <c r="D377" t="s">
        <v>13</v>
      </c>
      <c r="E377">
        <v>0.5</v>
      </c>
      <c r="F377">
        <v>17.5</v>
      </c>
      <c r="G377">
        <v>51.2</v>
      </c>
      <c r="H377">
        <v>40.799999999999997</v>
      </c>
      <c r="I377">
        <v>235.4</v>
      </c>
    </row>
    <row r="378" spans="1:9" x14ac:dyDescent="0.75">
      <c r="A378">
        <v>2008</v>
      </c>
      <c r="B378" t="s">
        <v>20</v>
      </c>
      <c r="C378" t="s">
        <v>10</v>
      </c>
      <c r="D378" t="s">
        <v>13</v>
      </c>
      <c r="E378">
        <v>21.1</v>
      </c>
      <c r="F378">
        <v>54.3</v>
      </c>
      <c r="G378">
        <v>67.3</v>
      </c>
      <c r="H378">
        <v>42.6</v>
      </c>
      <c r="I378">
        <v>549.1</v>
      </c>
    </row>
    <row r="379" spans="1:9" x14ac:dyDescent="0.75">
      <c r="A379">
        <v>2004</v>
      </c>
      <c r="B379" t="s">
        <v>19</v>
      </c>
      <c r="C379" t="s">
        <v>9</v>
      </c>
      <c r="D379" t="s">
        <v>16</v>
      </c>
      <c r="E379">
        <v>21.6</v>
      </c>
      <c r="F379">
        <v>45.2</v>
      </c>
      <c r="G379">
        <v>50</v>
      </c>
      <c r="H379">
        <v>46.9</v>
      </c>
      <c r="I379">
        <v>281.89999999999998</v>
      </c>
    </row>
    <row r="380" spans="1:9" x14ac:dyDescent="0.75">
      <c r="A380">
        <v>2023</v>
      </c>
      <c r="B380" t="s">
        <v>27</v>
      </c>
      <c r="C380" t="s">
        <v>9</v>
      </c>
      <c r="D380" t="s">
        <v>16</v>
      </c>
      <c r="E380">
        <v>26.7</v>
      </c>
      <c r="F380">
        <v>6.8</v>
      </c>
      <c r="G380">
        <v>74</v>
      </c>
      <c r="H380">
        <v>4.3</v>
      </c>
      <c r="I380">
        <v>720.3</v>
      </c>
    </row>
    <row r="381" spans="1:9" x14ac:dyDescent="0.75">
      <c r="A381">
        <v>2016</v>
      </c>
      <c r="B381" t="s">
        <v>25</v>
      </c>
      <c r="C381" t="s">
        <v>12</v>
      </c>
      <c r="D381" t="s">
        <v>17</v>
      </c>
      <c r="E381">
        <v>-3.4</v>
      </c>
      <c r="F381">
        <v>56.5</v>
      </c>
      <c r="G381">
        <v>54.3</v>
      </c>
      <c r="H381">
        <v>19.3</v>
      </c>
      <c r="I381">
        <v>727</v>
      </c>
    </row>
    <row r="382" spans="1:9" x14ac:dyDescent="0.75">
      <c r="A382">
        <v>2013</v>
      </c>
      <c r="B382" t="s">
        <v>29</v>
      </c>
      <c r="C382" t="s">
        <v>11</v>
      </c>
      <c r="D382" t="s">
        <v>17</v>
      </c>
      <c r="E382">
        <v>25.8</v>
      </c>
      <c r="F382">
        <v>19.8</v>
      </c>
      <c r="G382">
        <v>34.1</v>
      </c>
      <c r="H382">
        <v>3.6</v>
      </c>
      <c r="I382">
        <v>308.10000000000002</v>
      </c>
    </row>
    <row r="383" spans="1:9" x14ac:dyDescent="0.75">
      <c r="A383">
        <v>2020</v>
      </c>
      <c r="B383" t="s">
        <v>20</v>
      </c>
      <c r="C383" t="s">
        <v>10</v>
      </c>
      <c r="D383" t="s">
        <v>18</v>
      </c>
      <c r="E383">
        <v>35.5</v>
      </c>
      <c r="F383">
        <v>97.7</v>
      </c>
      <c r="G383">
        <v>77</v>
      </c>
      <c r="H383">
        <v>10.5</v>
      </c>
      <c r="I383">
        <v>261</v>
      </c>
    </row>
    <row r="384" spans="1:9" x14ac:dyDescent="0.75">
      <c r="A384">
        <v>2002</v>
      </c>
      <c r="B384" t="s">
        <v>25</v>
      </c>
      <c r="C384" t="s">
        <v>12</v>
      </c>
      <c r="D384" t="s">
        <v>14</v>
      </c>
      <c r="E384">
        <v>-1</v>
      </c>
      <c r="F384">
        <v>68.400000000000006</v>
      </c>
      <c r="G384">
        <v>47.1</v>
      </c>
      <c r="H384">
        <v>11.5</v>
      </c>
      <c r="I384">
        <v>387.9</v>
      </c>
    </row>
    <row r="385" spans="1:9" x14ac:dyDescent="0.75">
      <c r="A385">
        <v>2000</v>
      </c>
      <c r="B385" t="s">
        <v>20</v>
      </c>
      <c r="C385" t="s">
        <v>10</v>
      </c>
      <c r="D385" t="s">
        <v>16</v>
      </c>
      <c r="E385">
        <v>1.9</v>
      </c>
      <c r="F385">
        <v>16.600000000000001</v>
      </c>
      <c r="G385">
        <v>56</v>
      </c>
      <c r="H385">
        <v>23.5</v>
      </c>
      <c r="I385">
        <v>268.39999999999998</v>
      </c>
    </row>
    <row r="386" spans="1:9" x14ac:dyDescent="0.75">
      <c r="A386">
        <v>2019</v>
      </c>
      <c r="B386" t="s">
        <v>24</v>
      </c>
      <c r="C386" t="s">
        <v>10</v>
      </c>
      <c r="D386" t="s">
        <v>13</v>
      </c>
      <c r="E386">
        <v>38.6</v>
      </c>
      <c r="F386">
        <v>94.7</v>
      </c>
      <c r="G386">
        <v>71.099999999999994</v>
      </c>
      <c r="H386">
        <v>13.4</v>
      </c>
      <c r="I386">
        <v>570.70000000000005</v>
      </c>
    </row>
    <row r="387" spans="1:9" x14ac:dyDescent="0.75">
      <c r="A387">
        <v>2020</v>
      </c>
      <c r="B387" t="s">
        <v>27</v>
      </c>
      <c r="C387" t="s">
        <v>9</v>
      </c>
      <c r="D387" t="s">
        <v>15</v>
      </c>
      <c r="E387">
        <v>-1</v>
      </c>
      <c r="F387">
        <v>125.6</v>
      </c>
      <c r="G387">
        <v>49.9</v>
      </c>
      <c r="H387">
        <v>5</v>
      </c>
      <c r="I387">
        <v>678.2</v>
      </c>
    </row>
    <row r="388" spans="1:9" x14ac:dyDescent="0.75">
      <c r="A388">
        <v>2022</v>
      </c>
      <c r="B388" t="s">
        <v>29</v>
      </c>
      <c r="C388" t="s">
        <v>11</v>
      </c>
      <c r="D388" t="s">
        <v>13</v>
      </c>
      <c r="E388">
        <v>32.700000000000003</v>
      </c>
      <c r="F388">
        <v>40.9</v>
      </c>
      <c r="G388">
        <v>33.4</v>
      </c>
      <c r="H388">
        <v>8.4</v>
      </c>
      <c r="I388">
        <v>571.20000000000005</v>
      </c>
    </row>
    <row r="389" spans="1:9" x14ac:dyDescent="0.75">
      <c r="A389">
        <v>2000</v>
      </c>
      <c r="B389" t="s">
        <v>19</v>
      </c>
      <c r="C389" t="s">
        <v>9</v>
      </c>
      <c r="D389" t="s">
        <v>14</v>
      </c>
      <c r="E389">
        <v>14.6</v>
      </c>
      <c r="F389">
        <v>45</v>
      </c>
      <c r="G389">
        <v>52.4</v>
      </c>
      <c r="H389">
        <v>7.4</v>
      </c>
      <c r="I389">
        <v>677</v>
      </c>
    </row>
    <row r="390" spans="1:9" x14ac:dyDescent="0.75">
      <c r="A390">
        <v>2002</v>
      </c>
      <c r="B390" t="s">
        <v>28</v>
      </c>
      <c r="C390" t="s">
        <v>10</v>
      </c>
      <c r="D390" t="s">
        <v>17</v>
      </c>
      <c r="E390">
        <v>2.4</v>
      </c>
      <c r="F390">
        <v>88.4</v>
      </c>
      <c r="G390">
        <v>86.7</v>
      </c>
      <c r="H390">
        <v>48.7</v>
      </c>
      <c r="I390">
        <v>377.9</v>
      </c>
    </row>
    <row r="391" spans="1:9" x14ac:dyDescent="0.75">
      <c r="A391">
        <v>2017</v>
      </c>
      <c r="B391" t="s">
        <v>22</v>
      </c>
      <c r="C391" t="s">
        <v>11</v>
      </c>
      <c r="D391" t="s">
        <v>13</v>
      </c>
      <c r="E391">
        <v>33.5</v>
      </c>
      <c r="F391">
        <v>119.4</v>
      </c>
      <c r="G391">
        <v>68.5</v>
      </c>
      <c r="H391">
        <v>38</v>
      </c>
      <c r="I391">
        <v>209.4</v>
      </c>
    </row>
    <row r="392" spans="1:9" x14ac:dyDescent="0.75">
      <c r="A392">
        <v>2024</v>
      </c>
      <c r="B392" t="s">
        <v>19</v>
      </c>
      <c r="C392" t="s">
        <v>9</v>
      </c>
      <c r="D392" t="s">
        <v>18</v>
      </c>
      <c r="E392">
        <v>12.3</v>
      </c>
      <c r="F392">
        <v>9.3000000000000007</v>
      </c>
      <c r="G392">
        <v>70.3</v>
      </c>
      <c r="H392">
        <v>48.4</v>
      </c>
      <c r="I392">
        <v>616.6</v>
      </c>
    </row>
    <row r="393" spans="1:9" x14ac:dyDescent="0.75">
      <c r="A393">
        <v>2009</v>
      </c>
      <c r="B393" t="s">
        <v>28</v>
      </c>
      <c r="C393" t="s">
        <v>10</v>
      </c>
      <c r="D393" t="s">
        <v>14</v>
      </c>
      <c r="E393">
        <v>15.7</v>
      </c>
      <c r="F393">
        <v>18.5</v>
      </c>
      <c r="G393">
        <v>67.900000000000006</v>
      </c>
      <c r="H393">
        <v>22</v>
      </c>
      <c r="I393">
        <v>352.3</v>
      </c>
    </row>
    <row r="394" spans="1:9" x14ac:dyDescent="0.75">
      <c r="A394">
        <v>2021</v>
      </c>
      <c r="B394" t="s">
        <v>30</v>
      </c>
      <c r="C394" t="s">
        <v>12</v>
      </c>
      <c r="D394" t="s">
        <v>17</v>
      </c>
      <c r="E394">
        <v>8</v>
      </c>
      <c r="F394">
        <v>35.700000000000003</v>
      </c>
      <c r="G394">
        <v>41.9</v>
      </c>
      <c r="H394">
        <v>13.9</v>
      </c>
      <c r="I394">
        <v>569.9</v>
      </c>
    </row>
    <row r="395" spans="1:9" x14ac:dyDescent="0.75">
      <c r="A395">
        <v>2025</v>
      </c>
      <c r="B395" t="s">
        <v>30</v>
      </c>
      <c r="C395" t="s">
        <v>12</v>
      </c>
      <c r="D395" t="s">
        <v>15</v>
      </c>
      <c r="E395">
        <v>19.600000000000001</v>
      </c>
      <c r="F395">
        <v>39</v>
      </c>
      <c r="G395">
        <v>55.1</v>
      </c>
      <c r="H395">
        <v>39.9</v>
      </c>
      <c r="I395">
        <v>289.5</v>
      </c>
    </row>
    <row r="396" spans="1:9" x14ac:dyDescent="0.75">
      <c r="A396">
        <v>2002</v>
      </c>
      <c r="B396" t="s">
        <v>30</v>
      </c>
      <c r="C396" t="s">
        <v>12</v>
      </c>
      <c r="D396" t="s">
        <v>17</v>
      </c>
      <c r="E396">
        <v>-1.8</v>
      </c>
      <c r="F396">
        <v>86.7</v>
      </c>
      <c r="G396">
        <v>75.099999999999994</v>
      </c>
      <c r="H396">
        <v>16.3</v>
      </c>
      <c r="I396">
        <v>156.9</v>
      </c>
    </row>
    <row r="397" spans="1:9" x14ac:dyDescent="0.75">
      <c r="A397">
        <v>2007</v>
      </c>
      <c r="B397" t="s">
        <v>23</v>
      </c>
      <c r="C397" t="s">
        <v>9</v>
      </c>
      <c r="D397" t="s">
        <v>18</v>
      </c>
      <c r="E397">
        <v>9.6</v>
      </c>
      <c r="F397">
        <v>119.9</v>
      </c>
      <c r="G397">
        <v>36.1</v>
      </c>
      <c r="H397">
        <v>15</v>
      </c>
      <c r="I397">
        <v>794.8</v>
      </c>
    </row>
    <row r="398" spans="1:9" x14ac:dyDescent="0.75">
      <c r="A398">
        <v>2013</v>
      </c>
      <c r="B398" t="s">
        <v>26</v>
      </c>
      <c r="C398" t="s">
        <v>12</v>
      </c>
      <c r="D398" t="s">
        <v>14</v>
      </c>
      <c r="E398">
        <v>38.5</v>
      </c>
      <c r="F398">
        <v>125.9</v>
      </c>
      <c r="G398">
        <v>46.7</v>
      </c>
      <c r="H398">
        <v>11.6</v>
      </c>
      <c r="I398">
        <v>209.3</v>
      </c>
    </row>
    <row r="399" spans="1:9" x14ac:dyDescent="0.75">
      <c r="A399">
        <v>2023</v>
      </c>
      <c r="B399" t="s">
        <v>21</v>
      </c>
      <c r="C399" t="s">
        <v>11</v>
      </c>
      <c r="D399" t="s">
        <v>15</v>
      </c>
      <c r="E399">
        <v>2.9</v>
      </c>
      <c r="F399">
        <v>9</v>
      </c>
      <c r="G399">
        <v>46.6</v>
      </c>
      <c r="H399">
        <v>6.5</v>
      </c>
      <c r="I399">
        <v>791.9</v>
      </c>
    </row>
    <row r="400" spans="1:9" x14ac:dyDescent="0.75">
      <c r="A400">
        <v>2017</v>
      </c>
      <c r="B400" t="s">
        <v>21</v>
      </c>
      <c r="C400" t="s">
        <v>11</v>
      </c>
      <c r="D400" t="s">
        <v>18</v>
      </c>
      <c r="E400">
        <v>22.8</v>
      </c>
      <c r="F400">
        <v>24.8</v>
      </c>
      <c r="G400">
        <v>55.9</v>
      </c>
      <c r="H400">
        <v>12.8</v>
      </c>
      <c r="I400">
        <v>784.1</v>
      </c>
    </row>
    <row r="401" spans="1:9" x14ac:dyDescent="0.75">
      <c r="A401">
        <v>2014</v>
      </c>
      <c r="B401" t="s">
        <v>30</v>
      </c>
      <c r="C401" t="s">
        <v>12</v>
      </c>
      <c r="D401" t="s">
        <v>17</v>
      </c>
      <c r="E401">
        <v>6.3</v>
      </c>
      <c r="F401">
        <v>30.4</v>
      </c>
      <c r="G401">
        <v>88.8</v>
      </c>
      <c r="H401">
        <v>17.8</v>
      </c>
      <c r="I401">
        <v>655.7</v>
      </c>
    </row>
    <row r="402" spans="1:9" x14ac:dyDescent="0.75">
      <c r="A402">
        <v>2021</v>
      </c>
      <c r="B402" t="s">
        <v>22</v>
      </c>
      <c r="C402" t="s">
        <v>11</v>
      </c>
      <c r="D402" t="s">
        <v>18</v>
      </c>
      <c r="E402">
        <v>28.7</v>
      </c>
      <c r="F402">
        <v>24.7</v>
      </c>
      <c r="G402">
        <v>34.1</v>
      </c>
      <c r="H402">
        <v>33.700000000000003</v>
      </c>
      <c r="I402">
        <v>561.6</v>
      </c>
    </row>
    <row r="403" spans="1:9" x14ac:dyDescent="0.75">
      <c r="A403">
        <v>2022</v>
      </c>
      <c r="B403" t="s">
        <v>29</v>
      </c>
      <c r="C403" t="s">
        <v>11</v>
      </c>
      <c r="D403" t="s">
        <v>14</v>
      </c>
      <c r="E403">
        <v>-3.5</v>
      </c>
      <c r="F403">
        <v>68.3</v>
      </c>
      <c r="G403">
        <v>61.1</v>
      </c>
      <c r="H403">
        <v>3.1</v>
      </c>
      <c r="I403">
        <v>504.5</v>
      </c>
    </row>
    <row r="404" spans="1:9" x14ac:dyDescent="0.75">
      <c r="A404">
        <v>2001</v>
      </c>
      <c r="B404" t="s">
        <v>27</v>
      </c>
      <c r="C404" t="s">
        <v>9</v>
      </c>
      <c r="D404" t="s">
        <v>16</v>
      </c>
      <c r="E404">
        <v>38.5</v>
      </c>
      <c r="F404">
        <v>74.3</v>
      </c>
      <c r="G404">
        <v>40.799999999999997</v>
      </c>
      <c r="H404">
        <v>10.5</v>
      </c>
      <c r="I404">
        <v>706.3</v>
      </c>
    </row>
    <row r="405" spans="1:9" x14ac:dyDescent="0.75">
      <c r="A405">
        <v>2009</v>
      </c>
      <c r="B405" t="s">
        <v>29</v>
      </c>
      <c r="C405" t="s">
        <v>11</v>
      </c>
      <c r="D405" t="s">
        <v>18</v>
      </c>
      <c r="E405">
        <v>12.7</v>
      </c>
      <c r="F405">
        <v>50.2</v>
      </c>
      <c r="G405">
        <v>88.2</v>
      </c>
      <c r="H405">
        <v>40.5</v>
      </c>
      <c r="I405">
        <v>302.60000000000002</v>
      </c>
    </row>
    <row r="406" spans="1:9" x14ac:dyDescent="0.75">
      <c r="A406">
        <v>2001</v>
      </c>
      <c r="B406" t="s">
        <v>27</v>
      </c>
      <c r="C406" t="s">
        <v>9</v>
      </c>
      <c r="D406" t="s">
        <v>18</v>
      </c>
      <c r="E406">
        <v>1.8</v>
      </c>
      <c r="F406">
        <v>46.7</v>
      </c>
      <c r="G406">
        <v>36.799999999999997</v>
      </c>
      <c r="H406">
        <v>7.3</v>
      </c>
      <c r="I406">
        <v>427.4</v>
      </c>
    </row>
    <row r="407" spans="1:9" x14ac:dyDescent="0.75">
      <c r="A407">
        <v>2025</v>
      </c>
      <c r="B407" t="s">
        <v>29</v>
      </c>
      <c r="C407" t="s">
        <v>11</v>
      </c>
      <c r="D407" t="s">
        <v>17</v>
      </c>
      <c r="E407">
        <v>-6.3</v>
      </c>
      <c r="F407">
        <v>37</v>
      </c>
      <c r="G407">
        <v>54.2</v>
      </c>
      <c r="H407">
        <v>17.100000000000001</v>
      </c>
      <c r="I407">
        <v>533.6</v>
      </c>
    </row>
    <row r="408" spans="1:9" x14ac:dyDescent="0.75">
      <c r="A408">
        <v>2016</v>
      </c>
      <c r="B408" t="s">
        <v>26</v>
      </c>
      <c r="C408" t="s">
        <v>12</v>
      </c>
      <c r="D408" t="s">
        <v>17</v>
      </c>
      <c r="E408">
        <v>-1.5</v>
      </c>
      <c r="F408">
        <v>40.6</v>
      </c>
      <c r="G408">
        <v>74.3</v>
      </c>
      <c r="H408">
        <v>43.2</v>
      </c>
      <c r="I408">
        <v>387.8</v>
      </c>
    </row>
    <row r="409" spans="1:9" x14ac:dyDescent="0.75">
      <c r="A409">
        <v>2007</v>
      </c>
      <c r="B409" t="s">
        <v>23</v>
      </c>
      <c r="C409" t="s">
        <v>9</v>
      </c>
      <c r="D409" t="s">
        <v>15</v>
      </c>
      <c r="E409">
        <v>16</v>
      </c>
      <c r="F409">
        <v>141</v>
      </c>
      <c r="G409">
        <v>72.3</v>
      </c>
      <c r="H409">
        <v>7.7</v>
      </c>
      <c r="I409">
        <v>399.2</v>
      </c>
    </row>
    <row r="410" spans="1:9" x14ac:dyDescent="0.75">
      <c r="A410">
        <v>2000</v>
      </c>
      <c r="B410" t="s">
        <v>23</v>
      </c>
      <c r="C410" t="s">
        <v>9</v>
      </c>
      <c r="D410" t="s">
        <v>17</v>
      </c>
      <c r="E410">
        <v>6.9</v>
      </c>
      <c r="F410">
        <v>82.1</v>
      </c>
      <c r="G410">
        <v>55.4</v>
      </c>
      <c r="H410">
        <v>4.0999999999999996</v>
      </c>
      <c r="I410">
        <v>331.2</v>
      </c>
    </row>
    <row r="411" spans="1:9" x14ac:dyDescent="0.75">
      <c r="A411">
        <v>2008</v>
      </c>
      <c r="B411" t="s">
        <v>30</v>
      </c>
      <c r="C411" t="s">
        <v>12</v>
      </c>
      <c r="D411" t="s">
        <v>13</v>
      </c>
      <c r="E411">
        <v>31.4</v>
      </c>
      <c r="F411">
        <v>38.200000000000003</v>
      </c>
      <c r="G411">
        <v>50.8</v>
      </c>
      <c r="H411">
        <v>24.2</v>
      </c>
      <c r="I411">
        <v>495</v>
      </c>
    </row>
    <row r="412" spans="1:9" x14ac:dyDescent="0.75">
      <c r="A412">
        <v>2010</v>
      </c>
      <c r="B412" t="s">
        <v>28</v>
      </c>
      <c r="C412" t="s">
        <v>10</v>
      </c>
      <c r="D412" t="s">
        <v>14</v>
      </c>
      <c r="E412">
        <v>11.5</v>
      </c>
      <c r="F412">
        <v>46</v>
      </c>
      <c r="G412">
        <v>53.9</v>
      </c>
      <c r="H412">
        <v>15.1</v>
      </c>
      <c r="I412">
        <v>695.4</v>
      </c>
    </row>
    <row r="413" spans="1:9" x14ac:dyDescent="0.75">
      <c r="A413">
        <v>2021</v>
      </c>
      <c r="B413" t="s">
        <v>25</v>
      </c>
      <c r="C413" t="s">
        <v>12</v>
      </c>
      <c r="D413" t="s">
        <v>14</v>
      </c>
      <c r="E413">
        <v>2.4</v>
      </c>
      <c r="F413">
        <v>69.400000000000006</v>
      </c>
      <c r="G413">
        <v>45.9</v>
      </c>
      <c r="H413">
        <v>28.2</v>
      </c>
      <c r="I413">
        <v>241.1</v>
      </c>
    </row>
    <row r="414" spans="1:9" x14ac:dyDescent="0.75">
      <c r="A414">
        <v>2015</v>
      </c>
      <c r="B414" t="s">
        <v>23</v>
      </c>
      <c r="C414" t="s">
        <v>9</v>
      </c>
      <c r="D414" t="s">
        <v>16</v>
      </c>
      <c r="E414">
        <v>20.9</v>
      </c>
      <c r="F414">
        <v>16.5</v>
      </c>
      <c r="G414">
        <v>42.3</v>
      </c>
      <c r="H414">
        <v>40.200000000000003</v>
      </c>
      <c r="I414">
        <v>754.1</v>
      </c>
    </row>
    <row r="415" spans="1:9" x14ac:dyDescent="0.75">
      <c r="A415">
        <v>2006</v>
      </c>
      <c r="B415" t="s">
        <v>23</v>
      </c>
      <c r="C415" t="s">
        <v>9</v>
      </c>
      <c r="D415" t="s">
        <v>16</v>
      </c>
      <c r="E415">
        <v>25.3</v>
      </c>
      <c r="F415">
        <v>55.7</v>
      </c>
      <c r="G415">
        <v>59</v>
      </c>
      <c r="H415">
        <v>6.9</v>
      </c>
      <c r="I415">
        <v>582.4</v>
      </c>
    </row>
    <row r="416" spans="1:9" x14ac:dyDescent="0.75">
      <c r="A416">
        <v>2009</v>
      </c>
      <c r="B416" t="s">
        <v>19</v>
      </c>
      <c r="C416" t="s">
        <v>9</v>
      </c>
      <c r="D416" t="s">
        <v>14</v>
      </c>
      <c r="E416">
        <v>-1.6</v>
      </c>
      <c r="F416">
        <v>79</v>
      </c>
      <c r="G416">
        <v>46.1</v>
      </c>
      <c r="H416">
        <v>29</v>
      </c>
      <c r="I416">
        <v>676.3</v>
      </c>
    </row>
    <row r="417" spans="1:9" x14ac:dyDescent="0.75">
      <c r="A417">
        <v>2022</v>
      </c>
      <c r="B417" t="s">
        <v>19</v>
      </c>
      <c r="C417" t="s">
        <v>9</v>
      </c>
      <c r="D417" t="s">
        <v>16</v>
      </c>
      <c r="E417">
        <v>-1.6</v>
      </c>
      <c r="F417">
        <v>72</v>
      </c>
      <c r="G417">
        <v>47.2</v>
      </c>
      <c r="H417">
        <v>25.3</v>
      </c>
      <c r="I417">
        <v>489.3</v>
      </c>
    </row>
    <row r="418" spans="1:9" x14ac:dyDescent="0.75">
      <c r="A418">
        <v>2025</v>
      </c>
      <c r="B418" t="s">
        <v>28</v>
      </c>
      <c r="C418" t="s">
        <v>10</v>
      </c>
      <c r="D418" t="s">
        <v>15</v>
      </c>
      <c r="E418">
        <v>-8.1999999999999993</v>
      </c>
      <c r="F418">
        <v>25.3</v>
      </c>
      <c r="G418">
        <v>69.400000000000006</v>
      </c>
      <c r="H418">
        <v>7.2</v>
      </c>
      <c r="I418">
        <v>645.70000000000005</v>
      </c>
    </row>
    <row r="419" spans="1:9" x14ac:dyDescent="0.75">
      <c r="A419">
        <v>2002</v>
      </c>
      <c r="B419" t="s">
        <v>24</v>
      </c>
      <c r="C419" t="s">
        <v>10</v>
      </c>
      <c r="D419" t="s">
        <v>17</v>
      </c>
      <c r="E419">
        <v>26.8</v>
      </c>
      <c r="F419">
        <v>29.6</v>
      </c>
      <c r="G419">
        <v>88.1</v>
      </c>
      <c r="H419">
        <v>31.2</v>
      </c>
      <c r="I419">
        <v>111.3</v>
      </c>
    </row>
    <row r="420" spans="1:9" x14ac:dyDescent="0.75">
      <c r="A420">
        <v>2017</v>
      </c>
      <c r="B420" t="s">
        <v>25</v>
      </c>
      <c r="C420" t="s">
        <v>12</v>
      </c>
      <c r="D420" t="s">
        <v>14</v>
      </c>
      <c r="E420">
        <v>23.2</v>
      </c>
      <c r="F420">
        <v>5.8</v>
      </c>
      <c r="G420">
        <v>66.2</v>
      </c>
      <c r="H420">
        <v>13.7</v>
      </c>
      <c r="I420">
        <v>672.9</v>
      </c>
    </row>
    <row r="421" spans="1:9" x14ac:dyDescent="0.75">
      <c r="A421">
        <v>2024</v>
      </c>
      <c r="B421" t="s">
        <v>22</v>
      </c>
      <c r="C421" t="s">
        <v>11</v>
      </c>
      <c r="D421" t="s">
        <v>16</v>
      </c>
      <c r="E421">
        <v>13.7</v>
      </c>
      <c r="F421">
        <v>84.9</v>
      </c>
      <c r="G421">
        <v>34.6</v>
      </c>
      <c r="H421">
        <v>24.4</v>
      </c>
      <c r="I421">
        <v>128.1</v>
      </c>
    </row>
    <row r="422" spans="1:9" x14ac:dyDescent="0.75">
      <c r="A422">
        <v>2023</v>
      </c>
      <c r="B422" t="s">
        <v>19</v>
      </c>
      <c r="C422" t="s">
        <v>9</v>
      </c>
      <c r="D422" t="s">
        <v>14</v>
      </c>
      <c r="E422">
        <v>32.200000000000003</v>
      </c>
      <c r="F422">
        <v>181</v>
      </c>
      <c r="G422">
        <v>34.5</v>
      </c>
      <c r="H422">
        <v>4.0999999999999996</v>
      </c>
      <c r="I422">
        <v>722.9</v>
      </c>
    </row>
    <row r="423" spans="1:9" x14ac:dyDescent="0.75">
      <c r="A423">
        <v>2012</v>
      </c>
      <c r="B423" t="s">
        <v>22</v>
      </c>
      <c r="C423" t="s">
        <v>11</v>
      </c>
      <c r="D423" t="s">
        <v>13</v>
      </c>
      <c r="E423">
        <v>30.3</v>
      </c>
      <c r="F423">
        <v>22.2</v>
      </c>
      <c r="G423">
        <v>87.1</v>
      </c>
      <c r="H423">
        <v>23</v>
      </c>
      <c r="I423">
        <v>794.4</v>
      </c>
    </row>
    <row r="424" spans="1:9" x14ac:dyDescent="0.75">
      <c r="A424">
        <v>2025</v>
      </c>
      <c r="B424" t="s">
        <v>20</v>
      </c>
      <c r="C424" t="s">
        <v>10</v>
      </c>
      <c r="D424" t="s">
        <v>18</v>
      </c>
      <c r="E424">
        <v>19.3</v>
      </c>
      <c r="F424">
        <v>105.9</v>
      </c>
      <c r="G424">
        <v>47.8</v>
      </c>
      <c r="H424">
        <v>15.3</v>
      </c>
      <c r="I424">
        <v>305.8</v>
      </c>
    </row>
    <row r="425" spans="1:9" x14ac:dyDescent="0.75">
      <c r="A425">
        <v>2006</v>
      </c>
      <c r="B425" t="s">
        <v>19</v>
      </c>
      <c r="C425" t="s">
        <v>9</v>
      </c>
      <c r="D425" t="s">
        <v>17</v>
      </c>
      <c r="E425">
        <v>33.4</v>
      </c>
      <c r="F425">
        <v>170.7</v>
      </c>
      <c r="G425">
        <v>35.5</v>
      </c>
      <c r="H425">
        <v>41.1</v>
      </c>
      <c r="I425">
        <v>247.2</v>
      </c>
    </row>
    <row r="426" spans="1:9" x14ac:dyDescent="0.75">
      <c r="A426">
        <v>2024</v>
      </c>
      <c r="B426" t="s">
        <v>26</v>
      </c>
      <c r="C426" t="s">
        <v>12</v>
      </c>
      <c r="D426" t="s">
        <v>14</v>
      </c>
      <c r="E426">
        <v>0.3</v>
      </c>
      <c r="F426">
        <v>34.1</v>
      </c>
      <c r="G426">
        <v>65.900000000000006</v>
      </c>
      <c r="H426">
        <v>2.8</v>
      </c>
      <c r="I426">
        <v>635.79999999999995</v>
      </c>
    </row>
    <row r="427" spans="1:9" x14ac:dyDescent="0.75">
      <c r="A427">
        <v>2003</v>
      </c>
      <c r="B427" t="s">
        <v>24</v>
      </c>
      <c r="C427" t="s">
        <v>10</v>
      </c>
      <c r="D427" t="s">
        <v>18</v>
      </c>
      <c r="E427">
        <v>-4.4000000000000004</v>
      </c>
      <c r="F427">
        <v>46</v>
      </c>
      <c r="G427">
        <v>67.400000000000006</v>
      </c>
      <c r="H427">
        <v>20.9</v>
      </c>
      <c r="I427">
        <v>277.10000000000002</v>
      </c>
    </row>
    <row r="428" spans="1:9" x14ac:dyDescent="0.75">
      <c r="A428">
        <v>2012</v>
      </c>
      <c r="B428" t="s">
        <v>25</v>
      </c>
      <c r="C428" t="s">
        <v>12</v>
      </c>
      <c r="D428" t="s">
        <v>16</v>
      </c>
      <c r="E428">
        <v>3.5</v>
      </c>
      <c r="F428">
        <v>60.5</v>
      </c>
      <c r="G428">
        <v>68.900000000000006</v>
      </c>
      <c r="H428">
        <v>22.9</v>
      </c>
      <c r="I428">
        <v>705.9</v>
      </c>
    </row>
    <row r="429" spans="1:9" x14ac:dyDescent="0.75">
      <c r="A429">
        <v>2019</v>
      </c>
      <c r="B429" t="s">
        <v>28</v>
      </c>
      <c r="C429" t="s">
        <v>10</v>
      </c>
      <c r="D429" t="s">
        <v>18</v>
      </c>
      <c r="E429">
        <v>-7.1</v>
      </c>
      <c r="F429">
        <v>70.400000000000006</v>
      </c>
      <c r="G429">
        <v>46</v>
      </c>
      <c r="H429">
        <v>36.299999999999997</v>
      </c>
      <c r="I429">
        <v>172</v>
      </c>
    </row>
    <row r="430" spans="1:9" x14ac:dyDescent="0.75">
      <c r="A430">
        <v>2000</v>
      </c>
      <c r="B430" t="s">
        <v>20</v>
      </c>
      <c r="C430" t="s">
        <v>10</v>
      </c>
      <c r="D430" t="s">
        <v>17</v>
      </c>
      <c r="E430">
        <v>16.600000000000001</v>
      </c>
      <c r="F430">
        <v>62.9</v>
      </c>
      <c r="G430">
        <v>30.9</v>
      </c>
      <c r="H430">
        <v>28.7</v>
      </c>
      <c r="I430">
        <v>188.2</v>
      </c>
    </row>
    <row r="431" spans="1:9" x14ac:dyDescent="0.75">
      <c r="A431">
        <v>2007</v>
      </c>
      <c r="B431" t="s">
        <v>25</v>
      </c>
      <c r="C431" t="s">
        <v>12</v>
      </c>
      <c r="D431" t="s">
        <v>14</v>
      </c>
      <c r="E431">
        <v>36.799999999999997</v>
      </c>
      <c r="F431">
        <v>36.299999999999997</v>
      </c>
      <c r="G431">
        <v>87.9</v>
      </c>
      <c r="H431">
        <v>33.4</v>
      </c>
      <c r="I431">
        <v>785.4</v>
      </c>
    </row>
    <row r="432" spans="1:9" x14ac:dyDescent="0.75">
      <c r="A432">
        <v>2013</v>
      </c>
      <c r="B432" t="s">
        <v>30</v>
      </c>
      <c r="C432" t="s">
        <v>12</v>
      </c>
      <c r="D432" t="s">
        <v>13</v>
      </c>
      <c r="E432">
        <v>-8</v>
      </c>
      <c r="F432">
        <v>78.099999999999994</v>
      </c>
      <c r="G432">
        <v>45.1</v>
      </c>
      <c r="H432">
        <v>38.9</v>
      </c>
      <c r="I432">
        <v>571.70000000000005</v>
      </c>
    </row>
    <row r="433" spans="1:9" x14ac:dyDescent="0.75">
      <c r="A433">
        <v>2015</v>
      </c>
      <c r="B433" t="s">
        <v>26</v>
      </c>
      <c r="C433" t="s">
        <v>12</v>
      </c>
      <c r="D433" t="s">
        <v>16</v>
      </c>
      <c r="E433">
        <v>-3.9</v>
      </c>
      <c r="F433">
        <v>37</v>
      </c>
      <c r="G433">
        <v>70.599999999999994</v>
      </c>
      <c r="H433">
        <v>43.1</v>
      </c>
      <c r="I433">
        <v>692.8</v>
      </c>
    </row>
    <row r="434" spans="1:9" x14ac:dyDescent="0.75">
      <c r="A434">
        <v>2013</v>
      </c>
      <c r="B434" t="s">
        <v>25</v>
      </c>
      <c r="C434" t="s">
        <v>12</v>
      </c>
      <c r="D434" t="s">
        <v>14</v>
      </c>
      <c r="E434">
        <v>12.6</v>
      </c>
      <c r="F434">
        <v>66.099999999999994</v>
      </c>
      <c r="G434">
        <v>72.400000000000006</v>
      </c>
      <c r="H434">
        <v>15.7</v>
      </c>
      <c r="I434">
        <v>327</v>
      </c>
    </row>
    <row r="435" spans="1:9" x14ac:dyDescent="0.75">
      <c r="A435">
        <v>2011</v>
      </c>
      <c r="B435" t="s">
        <v>26</v>
      </c>
      <c r="C435" t="s">
        <v>12</v>
      </c>
      <c r="D435" t="s">
        <v>17</v>
      </c>
      <c r="E435">
        <v>36.700000000000003</v>
      </c>
      <c r="F435">
        <v>48.9</v>
      </c>
      <c r="G435">
        <v>66.599999999999994</v>
      </c>
      <c r="H435">
        <v>26.9</v>
      </c>
      <c r="I435">
        <v>573.5</v>
      </c>
    </row>
    <row r="436" spans="1:9" x14ac:dyDescent="0.75">
      <c r="A436">
        <v>2018</v>
      </c>
      <c r="B436" t="s">
        <v>26</v>
      </c>
      <c r="C436" t="s">
        <v>12</v>
      </c>
      <c r="D436" t="s">
        <v>16</v>
      </c>
      <c r="E436">
        <v>5.8</v>
      </c>
      <c r="F436">
        <v>8</v>
      </c>
      <c r="G436">
        <v>48.8</v>
      </c>
      <c r="H436">
        <v>42</v>
      </c>
      <c r="I436">
        <v>516</v>
      </c>
    </row>
    <row r="437" spans="1:9" x14ac:dyDescent="0.75">
      <c r="A437">
        <v>2022</v>
      </c>
      <c r="B437" t="s">
        <v>22</v>
      </c>
      <c r="C437" t="s">
        <v>11</v>
      </c>
      <c r="D437" t="s">
        <v>15</v>
      </c>
      <c r="E437">
        <v>15.4</v>
      </c>
      <c r="F437">
        <v>116.5</v>
      </c>
      <c r="G437">
        <v>46.3</v>
      </c>
      <c r="H437">
        <v>49.5</v>
      </c>
      <c r="I437">
        <v>522.20000000000005</v>
      </c>
    </row>
    <row r="438" spans="1:9" x14ac:dyDescent="0.75">
      <c r="A438">
        <v>2014</v>
      </c>
      <c r="B438" t="s">
        <v>29</v>
      </c>
      <c r="C438" t="s">
        <v>11</v>
      </c>
      <c r="D438" t="s">
        <v>18</v>
      </c>
      <c r="E438">
        <v>-7.9</v>
      </c>
      <c r="F438">
        <v>30.3</v>
      </c>
      <c r="G438">
        <v>65.900000000000006</v>
      </c>
      <c r="H438">
        <v>44.5</v>
      </c>
      <c r="I438">
        <v>577.79999999999995</v>
      </c>
    </row>
    <row r="439" spans="1:9" x14ac:dyDescent="0.75">
      <c r="A439">
        <v>2001</v>
      </c>
      <c r="B439" t="s">
        <v>30</v>
      </c>
      <c r="C439" t="s">
        <v>12</v>
      </c>
      <c r="D439" t="s">
        <v>17</v>
      </c>
      <c r="E439">
        <v>-2.6</v>
      </c>
      <c r="F439">
        <v>124.4</v>
      </c>
      <c r="G439">
        <v>82</v>
      </c>
      <c r="H439">
        <v>18.600000000000001</v>
      </c>
      <c r="I439">
        <v>502.8</v>
      </c>
    </row>
    <row r="440" spans="1:9" x14ac:dyDescent="0.75">
      <c r="A440">
        <v>2001</v>
      </c>
      <c r="B440" t="s">
        <v>20</v>
      </c>
      <c r="C440" t="s">
        <v>10</v>
      </c>
      <c r="D440" t="s">
        <v>15</v>
      </c>
      <c r="E440">
        <v>39.299999999999997</v>
      </c>
      <c r="F440">
        <v>103.1</v>
      </c>
      <c r="G440">
        <v>86.8</v>
      </c>
      <c r="H440">
        <v>9.8000000000000007</v>
      </c>
      <c r="I440">
        <v>400.3</v>
      </c>
    </row>
    <row r="441" spans="1:9" x14ac:dyDescent="0.75">
      <c r="A441">
        <v>2022</v>
      </c>
      <c r="B441" t="s">
        <v>25</v>
      </c>
      <c r="C441" t="s">
        <v>12</v>
      </c>
      <c r="D441" t="s">
        <v>14</v>
      </c>
      <c r="E441">
        <v>38.299999999999997</v>
      </c>
      <c r="F441">
        <v>59.2</v>
      </c>
      <c r="G441">
        <v>36.4</v>
      </c>
      <c r="H441">
        <v>24.5</v>
      </c>
      <c r="I441">
        <v>293.10000000000002</v>
      </c>
    </row>
    <row r="442" spans="1:9" x14ac:dyDescent="0.75">
      <c r="A442">
        <v>2021</v>
      </c>
      <c r="B442" t="s">
        <v>27</v>
      </c>
      <c r="C442" t="s">
        <v>9</v>
      </c>
      <c r="D442" t="s">
        <v>13</v>
      </c>
      <c r="E442">
        <v>-9.8000000000000007</v>
      </c>
      <c r="F442">
        <v>73</v>
      </c>
      <c r="G442">
        <v>39.299999999999997</v>
      </c>
      <c r="H442">
        <v>37.1</v>
      </c>
      <c r="I442">
        <v>638</v>
      </c>
    </row>
    <row r="443" spans="1:9" x14ac:dyDescent="0.75">
      <c r="A443">
        <v>2018</v>
      </c>
      <c r="B443" t="s">
        <v>20</v>
      </c>
      <c r="C443" t="s">
        <v>10</v>
      </c>
      <c r="D443" t="s">
        <v>16</v>
      </c>
      <c r="E443">
        <v>37.6</v>
      </c>
      <c r="F443">
        <v>79.400000000000006</v>
      </c>
      <c r="G443">
        <v>86.7</v>
      </c>
      <c r="H443">
        <v>24.6</v>
      </c>
      <c r="I443">
        <v>258.39999999999998</v>
      </c>
    </row>
    <row r="444" spans="1:9" x14ac:dyDescent="0.75">
      <c r="A444">
        <v>2024</v>
      </c>
      <c r="B444" t="s">
        <v>29</v>
      </c>
      <c r="C444" t="s">
        <v>11</v>
      </c>
      <c r="D444" t="s">
        <v>18</v>
      </c>
      <c r="E444">
        <v>22</v>
      </c>
      <c r="F444">
        <v>42.7</v>
      </c>
      <c r="G444">
        <v>74.2</v>
      </c>
      <c r="H444">
        <v>24.2</v>
      </c>
      <c r="I444">
        <v>584.6</v>
      </c>
    </row>
    <row r="445" spans="1:9" x14ac:dyDescent="0.75">
      <c r="A445">
        <v>2025</v>
      </c>
      <c r="B445" t="s">
        <v>20</v>
      </c>
      <c r="C445" t="s">
        <v>10</v>
      </c>
      <c r="D445" t="s">
        <v>16</v>
      </c>
      <c r="E445">
        <v>33.4</v>
      </c>
      <c r="F445">
        <v>44.4</v>
      </c>
      <c r="G445">
        <v>83</v>
      </c>
      <c r="H445">
        <v>41.9</v>
      </c>
      <c r="I445">
        <v>263.3</v>
      </c>
    </row>
    <row r="446" spans="1:9" x14ac:dyDescent="0.75">
      <c r="A446">
        <v>2021</v>
      </c>
      <c r="B446" t="s">
        <v>23</v>
      </c>
      <c r="C446" t="s">
        <v>9</v>
      </c>
      <c r="D446" t="s">
        <v>14</v>
      </c>
      <c r="E446">
        <v>12.7</v>
      </c>
      <c r="F446">
        <v>76.7</v>
      </c>
      <c r="G446">
        <v>42.2</v>
      </c>
      <c r="H446">
        <v>18.100000000000001</v>
      </c>
      <c r="I446">
        <v>537.70000000000005</v>
      </c>
    </row>
    <row r="447" spans="1:9" x14ac:dyDescent="0.75">
      <c r="A447">
        <v>2025</v>
      </c>
      <c r="B447" t="s">
        <v>27</v>
      </c>
      <c r="C447" t="s">
        <v>9</v>
      </c>
      <c r="D447" t="s">
        <v>16</v>
      </c>
      <c r="E447">
        <v>15.8</v>
      </c>
      <c r="F447">
        <v>49.3</v>
      </c>
      <c r="G447">
        <v>65.3</v>
      </c>
      <c r="H447">
        <v>43</v>
      </c>
      <c r="I447">
        <v>623</v>
      </c>
    </row>
    <row r="448" spans="1:9" x14ac:dyDescent="0.75">
      <c r="A448">
        <v>2025</v>
      </c>
      <c r="B448" t="s">
        <v>29</v>
      </c>
      <c r="C448" t="s">
        <v>11</v>
      </c>
      <c r="D448" t="s">
        <v>18</v>
      </c>
      <c r="E448">
        <v>14.4</v>
      </c>
      <c r="F448">
        <v>36.4</v>
      </c>
      <c r="G448">
        <v>72.099999999999994</v>
      </c>
      <c r="H448">
        <v>20.3</v>
      </c>
      <c r="I448">
        <v>253.1</v>
      </c>
    </row>
    <row r="449" spans="1:9" x14ac:dyDescent="0.75">
      <c r="A449">
        <v>2021</v>
      </c>
      <c r="B449" t="s">
        <v>22</v>
      </c>
      <c r="C449" t="s">
        <v>11</v>
      </c>
      <c r="D449" t="s">
        <v>14</v>
      </c>
      <c r="E449">
        <v>23.3</v>
      </c>
      <c r="F449">
        <v>25.6</v>
      </c>
      <c r="G449">
        <v>70.8</v>
      </c>
      <c r="H449">
        <v>16.399999999999999</v>
      </c>
      <c r="I449">
        <v>142</v>
      </c>
    </row>
    <row r="450" spans="1:9" x14ac:dyDescent="0.75">
      <c r="A450">
        <v>2016</v>
      </c>
      <c r="B450" t="s">
        <v>25</v>
      </c>
      <c r="C450" t="s">
        <v>12</v>
      </c>
      <c r="D450" t="s">
        <v>16</v>
      </c>
      <c r="E450">
        <v>-3</v>
      </c>
      <c r="F450">
        <v>67.5</v>
      </c>
      <c r="G450">
        <v>54.5</v>
      </c>
      <c r="H450">
        <v>22.7</v>
      </c>
      <c r="I450">
        <v>191.7</v>
      </c>
    </row>
    <row r="451" spans="1:9" x14ac:dyDescent="0.75">
      <c r="A451">
        <v>2019</v>
      </c>
      <c r="B451" t="s">
        <v>24</v>
      </c>
      <c r="C451" t="s">
        <v>10</v>
      </c>
      <c r="D451" t="s">
        <v>13</v>
      </c>
      <c r="E451">
        <v>-8.5</v>
      </c>
      <c r="F451">
        <v>29.4</v>
      </c>
      <c r="G451">
        <v>30.9</v>
      </c>
      <c r="H451">
        <v>38.1</v>
      </c>
      <c r="I451">
        <v>524.20000000000005</v>
      </c>
    </row>
    <row r="452" spans="1:9" x14ac:dyDescent="0.75">
      <c r="A452">
        <v>2009</v>
      </c>
      <c r="B452" t="s">
        <v>21</v>
      </c>
      <c r="C452" t="s">
        <v>11</v>
      </c>
      <c r="D452" t="s">
        <v>17</v>
      </c>
      <c r="E452">
        <v>5.4</v>
      </c>
      <c r="F452">
        <v>91.4</v>
      </c>
      <c r="G452">
        <v>65</v>
      </c>
      <c r="H452">
        <v>6.3</v>
      </c>
      <c r="I452">
        <v>694.6</v>
      </c>
    </row>
    <row r="453" spans="1:9" x14ac:dyDescent="0.75">
      <c r="A453">
        <v>2005</v>
      </c>
      <c r="B453" t="s">
        <v>29</v>
      </c>
      <c r="C453" t="s">
        <v>11</v>
      </c>
      <c r="D453" t="s">
        <v>14</v>
      </c>
      <c r="E453">
        <v>25.2</v>
      </c>
      <c r="F453">
        <v>96.7</v>
      </c>
      <c r="G453">
        <v>45.2</v>
      </c>
      <c r="H453">
        <v>9.8000000000000007</v>
      </c>
      <c r="I453">
        <v>131.5</v>
      </c>
    </row>
    <row r="454" spans="1:9" x14ac:dyDescent="0.75">
      <c r="A454">
        <v>2014</v>
      </c>
      <c r="B454" t="s">
        <v>28</v>
      </c>
      <c r="C454" t="s">
        <v>10</v>
      </c>
      <c r="D454" t="s">
        <v>17</v>
      </c>
      <c r="E454">
        <v>0.1</v>
      </c>
      <c r="F454">
        <v>72.599999999999994</v>
      </c>
      <c r="G454">
        <v>57</v>
      </c>
      <c r="H454">
        <v>47.6</v>
      </c>
      <c r="I454">
        <v>613.9</v>
      </c>
    </row>
    <row r="455" spans="1:9" x14ac:dyDescent="0.75">
      <c r="A455">
        <v>2021</v>
      </c>
      <c r="B455" t="s">
        <v>25</v>
      </c>
      <c r="C455" t="s">
        <v>12</v>
      </c>
      <c r="D455" t="s">
        <v>14</v>
      </c>
      <c r="E455">
        <v>23.7</v>
      </c>
      <c r="F455">
        <v>83.7</v>
      </c>
      <c r="G455">
        <v>87.5</v>
      </c>
      <c r="H455">
        <v>8.8000000000000007</v>
      </c>
      <c r="I455">
        <v>338.9</v>
      </c>
    </row>
    <row r="456" spans="1:9" x14ac:dyDescent="0.75">
      <c r="A456">
        <v>2010</v>
      </c>
      <c r="B456" t="s">
        <v>30</v>
      </c>
      <c r="C456" t="s">
        <v>12</v>
      </c>
      <c r="D456" t="s">
        <v>13</v>
      </c>
      <c r="E456">
        <v>38.5</v>
      </c>
      <c r="F456">
        <v>72.8</v>
      </c>
      <c r="G456">
        <v>53.9</v>
      </c>
      <c r="H456">
        <v>28.4</v>
      </c>
      <c r="I456">
        <v>435</v>
      </c>
    </row>
    <row r="457" spans="1:9" x14ac:dyDescent="0.75">
      <c r="A457">
        <v>2004</v>
      </c>
      <c r="B457" t="s">
        <v>29</v>
      </c>
      <c r="C457" t="s">
        <v>11</v>
      </c>
      <c r="D457" t="s">
        <v>17</v>
      </c>
      <c r="E457">
        <v>-5.3</v>
      </c>
      <c r="F457">
        <v>87.8</v>
      </c>
      <c r="G457">
        <v>80.400000000000006</v>
      </c>
      <c r="H457">
        <v>29</v>
      </c>
      <c r="I457">
        <v>750.2</v>
      </c>
    </row>
    <row r="458" spans="1:9" x14ac:dyDescent="0.75">
      <c r="A458">
        <v>2000</v>
      </c>
      <c r="B458" t="s">
        <v>23</v>
      </c>
      <c r="C458" t="s">
        <v>9</v>
      </c>
      <c r="D458" t="s">
        <v>15</v>
      </c>
      <c r="E458">
        <v>23.6</v>
      </c>
      <c r="F458">
        <v>85.3</v>
      </c>
      <c r="G458">
        <v>41.3</v>
      </c>
      <c r="H458">
        <v>24.5</v>
      </c>
      <c r="I458">
        <v>332.4</v>
      </c>
    </row>
    <row r="459" spans="1:9" x14ac:dyDescent="0.75">
      <c r="A459">
        <v>2007</v>
      </c>
      <c r="B459" t="s">
        <v>21</v>
      </c>
      <c r="C459" t="s">
        <v>11</v>
      </c>
      <c r="D459" t="s">
        <v>18</v>
      </c>
      <c r="E459">
        <v>12.2</v>
      </c>
      <c r="F459">
        <v>64.900000000000006</v>
      </c>
      <c r="G459">
        <v>70.3</v>
      </c>
      <c r="H459">
        <v>32.200000000000003</v>
      </c>
      <c r="I459">
        <v>425.7</v>
      </c>
    </row>
    <row r="460" spans="1:9" x14ac:dyDescent="0.75">
      <c r="A460">
        <v>2020</v>
      </c>
      <c r="B460" t="s">
        <v>23</v>
      </c>
      <c r="C460" t="s">
        <v>9</v>
      </c>
      <c r="D460" t="s">
        <v>15</v>
      </c>
      <c r="E460">
        <v>33.4</v>
      </c>
      <c r="F460">
        <v>104</v>
      </c>
      <c r="G460">
        <v>88.6</v>
      </c>
      <c r="H460">
        <v>11.5</v>
      </c>
      <c r="I460">
        <v>109.6</v>
      </c>
    </row>
    <row r="461" spans="1:9" x14ac:dyDescent="0.75">
      <c r="A461">
        <v>2011</v>
      </c>
      <c r="B461" t="s">
        <v>21</v>
      </c>
      <c r="C461" t="s">
        <v>11</v>
      </c>
      <c r="D461" t="s">
        <v>16</v>
      </c>
      <c r="E461">
        <v>-1.1000000000000001</v>
      </c>
      <c r="F461">
        <v>43.9</v>
      </c>
      <c r="G461">
        <v>36.1</v>
      </c>
      <c r="H461">
        <v>27.6</v>
      </c>
      <c r="I461">
        <v>157.1</v>
      </c>
    </row>
    <row r="462" spans="1:9" x14ac:dyDescent="0.75">
      <c r="A462">
        <v>2011</v>
      </c>
      <c r="B462" t="s">
        <v>30</v>
      </c>
      <c r="C462" t="s">
        <v>12</v>
      </c>
      <c r="D462" t="s">
        <v>13</v>
      </c>
      <c r="E462">
        <v>24.6</v>
      </c>
      <c r="F462">
        <v>26.3</v>
      </c>
      <c r="G462">
        <v>30.5</v>
      </c>
      <c r="H462">
        <v>18.600000000000001</v>
      </c>
      <c r="I462">
        <v>281</v>
      </c>
    </row>
    <row r="463" spans="1:9" x14ac:dyDescent="0.75">
      <c r="A463">
        <v>2004</v>
      </c>
      <c r="B463" t="s">
        <v>24</v>
      </c>
      <c r="C463" t="s">
        <v>10</v>
      </c>
      <c r="D463" t="s">
        <v>15</v>
      </c>
      <c r="E463">
        <v>31.9</v>
      </c>
      <c r="F463">
        <v>25.2</v>
      </c>
      <c r="G463">
        <v>56</v>
      </c>
      <c r="H463">
        <v>33.1</v>
      </c>
      <c r="I463">
        <v>119.5</v>
      </c>
    </row>
    <row r="464" spans="1:9" x14ac:dyDescent="0.75">
      <c r="A464">
        <v>2006</v>
      </c>
      <c r="B464" t="s">
        <v>28</v>
      </c>
      <c r="C464" t="s">
        <v>10</v>
      </c>
      <c r="D464" t="s">
        <v>14</v>
      </c>
      <c r="E464">
        <v>37.200000000000003</v>
      </c>
      <c r="F464">
        <v>39</v>
      </c>
      <c r="G464">
        <v>35.6</v>
      </c>
      <c r="H464">
        <v>7.1</v>
      </c>
      <c r="I464">
        <v>542</v>
      </c>
    </row>
    <row r="465" spans="1:9" x14ac:dyDescent="0.75">
      <c r="A465">
        <v>2003</v>
      </c>
      <c r="B465" t="s">
        <v>25</v>
      </c>
      <c r="C465" t="s">
        <v>12</v>
      </c>
      <c r="D465" t="s">
        <v>16</v>
      </c>
      <c r="E465">
        <v>24.2</v>
      </c>
      <c r="F465">
        <v>6.7</v>
      </c>
      <c r="G465">
        <v>74.900000000000006</v>
      </c>
      <c r="H465">
        <v>28.5</v>
      </c>
      <c r="I465">
        <v>398.5</v>
      </c>
    </row>
    <row r="466" spans="1:9" x14ac:dyDescent="0.75">
      <c r="A466">
        <v>2005</v>
      </c>
      <c r="B466" t="s">
        <v>22</v>
      </c>
      <c r="C466" t="s">
        <v>11</v>
      </c>
      <c r="D466" t="s">
        <v>16</v>
      </c>
      <c r="E466">
        <v>14.9</v>
      </c>
      <c r="F466">
        <v>58.7</v>
      </c>
      <c r="G466">
        <v>84.9</v>
      </c>
      <c r="H466">
        <v>9.3000000000000007</v>
      </c>
      <c r="I466">
        <v>483.7</v>
      </c>
    </row>
    <row r="467" spans="1:9" x14ac:dyDescent="0.75">
      <c r="A467">
        <v>2012</v>
      </c>
      <c r="B467" t="s">
        <v>23</v>
      </c>
      <c r="C467" t="s">
        <v>9</v>
      </c>
      <c r="D467" t="s">
        <v>15</v>
      </c>
      <c r="E467">
        <v>20.9</v>
      </c>
      <c r="F467">
        <v>80.099999999999994</v>
      </c>
      <c r="G467">
        <v>56</v>
      </c>
      <c r="H467">
        <v>13.9</v>
      </c>
      <c r="I467">
        <v>222.3</v>
      </c>
    </row>
    <row r="468" spans="1:9" x14ac:dyDescent="0.75">
      <c r="A468">
        <v>2019</v>
      </c>
      <c r="B468" t="s">
        <v>23</v>
      </c>
      <c r="C468" t="s">
        <v>9</v>
      </c>
      <c r="D468" t="s">
        <v>15</v>
      </c>
      <c r="E468">
        <v>33.4</v>
      </c>
      <c r="F468">
        <v>95.8</v>
      </c>
      <c r="G468">
        <v>45.5</v>
      </c>
      <c r="H468">
        <v>10.9</v>
      </c>
      <c r="I468">
        <v>307.2</v>
      </c>
    </row>
    <row r="469" spans="1:9" x14ac:dyDescent="0.75">
      <c r="A469">
        <v>2014</v>
      </c>
      <c r="B469" t="s">
        <v>26</v>
      </c>
      <c r="C469" t="s">
        <v>12</v>
      </c>
      <c r="D469" t="s">
        <v>13</v>
      </c>
      <c r="E469">
        <v>18.5</v>
      </c>
      <c r="F469">
        <v>10</v>
      </c>
      <c r="G469">
        <v>56.1</v>
      </c>
      <c r="H469">
        <v>9.1</v>
      </c>
      <c r="I469">
        <v>564.70000000000005</v>
      </c>
    </row>
    <row r="470" spans="1:9" x14ac:dyDescent="0.75">
      <c r="A470">
        <v>2002</v>
      </c>
      <c r="B470" t="s">
        <v>21</v>
      </c>
      <c r="C470" t="s">
        <v>11</v>
      </c>
      <c r="D470" t="s">
        <v>18</v>
      </c>
      <c r="E470">
        <v>-8.5</v>
      </c>
      <c r="F470">
        <v>25.9</v>
      </c>
      <c r="G470">
        <v>73.400000000000006</v>
      </c>
      <c r="H470">
        <v>41.3</v>
      </c>
      <c r="I470">
        <v>775.7</v>
      </c>
    </row>
    <row r="471" spans="1:9" x14ac:dyDescent="0.75">
      <c r="A471">
        <v>2022</v>
      </c>
      <c r="B471" t="s">
        <v>19</v>
      </c>
      <c r="C471" t="s">
        <v>9</v>
      </c>
      <c r="D471" t="s">
        <v>15</v>
      </c>
      <c r="E471">
        <v>36.5</v>
      </c>
      <c r="F471">
        <v>89.5</v>
      </c>
      <c r="G471">
        <v>30.5</v>
      </c>
      <c r="H471">
        <v>14.3</v>
      </c>
      <c r="I471">
        <v>135.30000000000001</v>
      </c>
    </row>
    <row r="472" spans="1:9" x14ac:dyDescent="0.75">
      <c r="A472">
        <v>2007</v>
      </c>
      <c r="B472" t="s">
        <v>24</v>
      </c>
      <c r="C472" t="s">
        <v>10</v>
      </c>
      <c r="D472" t="s">
        <v>15</v>
      </c>
      <c r="E472">
        <v>24.5</v>
      </c>
      <c r="F472">
        <v>42.9</v>
      </c>
      <c r="G472">
        <v>65.400000000000006</v>
      </c>
      <c r="H472">
        <v>46.4</v>
      </c>
      <c r="I472">
        <v>723.3</v>
      </c>
    </row>
    <row r="473" spans="1:9" x14ac:dyDescent="0.75">
      <c r="A473">
        <v>2019</v>
      </c>
      <c r="B473" t="s">
        <v>25</v>
      </c>
      <c r="C473" t="s">
        <v>12</v>
      </c>
      <c r="D473" t="s">
        <v>17</v>
      </c>
      <c r="E473">
        <v>23.8</v>
      </c>
      <c r="F473">
        <v>78.900000000000006</v>
      </c>
      <c r="G473">
        <v>66.8</v>
      </c>
      <c r="H473">
        <v>48.5</v>
      </c>
      <c r="I473">
        <v>503.8</v>
      </c>
    </row>
    <row r="474" spans="1:9" x14ac:dyDescent="0.75">
      <c r="A474">
        <v>2015</v>
      </c>
      <c r="B474" t="s">
        <v>21</v>
      </c>
      <c r="C474" t="s">
        <v>11</v>
      </c>
      <c r="D474" t="s">
        <v>14</v>
      </c>
      <c r="E474">
        <v>0.8</v>
      </c>
      <c r="F474">
        <v>15.7</v>
      </c>
      <c r="G474">
        <v>68.3</v>
      </c>
      <c r="H474">
        <v>28.6</v>
      </c>
      <c r="I474">
        <v>494.7</v>
      </c>
    </row>
    <row r="475" spans="1:9" x14ac:dyDescent="0.75">
      <c r="A475">
        <v>2012</v>
      </c>
      <c r="B475" t="s">
        <v>26</v>
      </c>
      <c r="C475" t="s">
        <v>12</v>
      </c>
      <c r="D475" t="s">
        <v>17</v>
      </c>
      <c r="E475">
        <v>22.9</v>
      </c>
      <c r="F475">
        <v>123.4</v>
      </c>
      <c r="G475">
        <v>44.5</v>
      </c>
      <c r="H475">
        <v>7.2</v>
      </c>
      <c r="I475">
        <v>450.2</v>
      </c>
    </row>
    <row r="476" spans="1:9" x14ac:dyDescent="0.75">
      <c r="A476">
        <v>2017</v>
      </c>
      <c r="B476" t="s">
        <v>20</v>
      </c>
      <c r="C476" t="s">
        <v>10</v>
      </c>
      <c r="D476" t="s">
        <v>17</v>
      </c>
      <c r="E476">
        <v>9.6999999999999993</v>
      </c>
      <c r="F476">
        <v>14.5</v>
      </c>
      <c r="G476">
        <v>72.8</v>
      </c>
      <c r="H476">
        <v>18.7</v>
      </c>
      <c r="I476">
        <v>148.6</v>
      </c>
    </row>
    <row r="477" spans="1:9" x14ac:dyDescent="0.75">
      <c r="A477">
        <v>2009</v>
      </c>
      <c r="B477" t="s">
        <v>21</v>
      </c>
      <c r="C477" t="s">
        <v>11</v>
      </c>
      <c r="D477" t="s">
        <v>16</v>
      </c>
      <c r="E477">
        <v>22.6</v>
      </c>
      <c r="F477">
        <v>57.5</v>
      </c>
      <c r="G477">
        <v>35.5</v>
      </c>
      <c r="H477">
        <v>39.9</v>
      </c>
      <c r="I477">
        <v>162.9</v>
      </c>
    </row>
    <row r="478" spans="1:9" x14ac:dyDescent="0.75">
      <c r="A478">
        <v>2018</v>
      </c>
      <c r="B478" t="s">
        <v>22</v>
      </c>
      <c r="C478" t="s">
        <v>11</v>
      </c>
      <c r="D478" t="s">
        <v>18</v>
      </c>
      <c r="E478">
        <v>-4.7</v>
      </c>
      <c r="F478">
        <v>58.6</v>
      </c>
      <c r="G478">
        <v>42</v>
      </c>
      <c r="H478">
        <v>18.399999999999999</v>
      </c>
      <c r="I478">
        <v>520.6</v>
      </c>
    </row>
    <row r="479" spans="1:9" x14ac:dyDescent="0.75">
      <c r="A479">
        <v>2016</v>
      </c>
      <c r="B479" t="s">
        <v>25</v>
      </c>
      <c r="C479" t="s">
        <v>12</v>
      </c>
      <c r="D479" t="s">
        <v>14</v>
      </c>
      <c r="E479">
        <v>22.9</v>
      </c>
      <c r="F479">
        <v>33.299999999999997</v>
      </c>
      <c r="G479">
        <v>82.6</v>
      </c>
      <c r="H479">
        <v>4.4000000000000004</v>
      </c>
      <c r="I479">
        <v>338.7</v>
      </c>
    </row>
    <row r="480" spans="1:9" x14ac:dyDescent="0.75">
      <c r="A480">
        <v>2023</v>
      </c>
      <c r="B480" t="s">
        <v>24</v>
      </c>
      <c r="C480" t="s">
        <v>10</v>
      </c>
      <c r="D480" t="s">
        <v>13</v>
      </c>
      <c r="E480">
        <v>40</v>
      </c>
      <c r="F480">
        <v>70.8</v>
      </c>
      <c r="G480">
        <v>74.3</v>
      </c>
      <c r="H480">
        <v>27.8</v>
      </c>
      <c r="I480">
        <v>742.1</v>
      </c>
    </row>
    <row r="481" spans="1:9" x14ac:dyDescent="0.75">
      <c r="A481">
        <v>2018</v>
      </c>
      <c r="B481" t="s">
        <v>26</v>
      </c>
      <c r="C481" t="s">
        <v>12</v>
      </c>
      <c r="D481" t="s">
        <v>13</v>
      </c>
      <c r="E481">
        <v>-7.6</v>
      </c>
      <c r="F481">
        <v>72.2</v>
      </c>
      <c r="G481">
        <v>30.8</v>
      </c>
      <c r="H481">
        <v>42.3</v>
      </c>
      <c r="I481">
        <v>384.6</v>
      </c>
    </row>
    <row r="482" spans="1:9" x14ac:dyDescent="0.75">
      <c r="A482">
        <v>2025</v>
      </c>
      <c r="B482" t="s">
        <v>20</v>
      </c>
      <c r="C482" t="s">
        <v>10</v>
      </c>
      <c r="D482" t="s">
        <v>15</v>
      </c>
      <c r="E482">
        <v>38.9</v>
      </c>
      <c r="F482">
        <v>66.8</v>
      </c>
      <c r="G482">
        <v>44.9</v>
      </c>
      <c r="H482">
        <v>39.799999999999997</v>
      </c>
      <c r="I482">
        <v>200.3</v>
      </c>
    </row>
    <row r="483" spans="1:9" x14ac:dyDescent="0.75">
      <c r="A483">
        <v>2022</v>
      </c>
      <c r="B483" t="s">
        <v>27</v>
      </c>
      <c r="C483" t="s">
        <v>9</v>
      </c>
      <c r="D483" t="s">
        <v>15</v>
      </c>
      <c r="E483">
        <v>10.3</v>
      </c>
      <c r="F483">
        <v>32.799999999999997</v>
      </c>
      <c r="G483">
        <v>42.9</v>
      </c>
      <c r="H483">
        <v>8.8000000000000007</v>
      </c>
      <c r="I483">
        <v>600.29999999999995</v>
      </c>
    </row>
    <row r="484" spans="1:9" x14ac:dyDescent="0.75">
      <c r="A484">
        <v>2025</v>
      </c>
      <c r="B484" t="s">
        <v>26</v>
      </c>
      <c r="C484" t="s">
        <v>12</v>
      </c>
      <c r="D484" t="s">
        <v>13</v>
      </c>
      <c r="E484">
        <v>33.5</v>
      </c>
      <c r="F484">
        <v>27.6</v>
      </c>
      <c r="G484">
        <v>46.2</v>
      </c>
      <c r="H484">
        <v>33.6</v>
      </c>
      <c r="I484">
        <v>305.3</v>
      </c>
    </row>
    <row r="485" spans="1:9" x14ac:dyDescent="0.75">
      <c r="A485">
        <v>2004</v>
      </c>
      <c r="B485" t="s">
        <v>27</v>
      </c>
      <c r="C485" t="s">
        <v>9</v>
      </c>
      <c r="D485" t="s">
        <v>15</v>
      </c>
      <c r="E485">
        <v>29.1</v>
      </c>
      <c r="F485">
        <v>35.799999999999997</v>
      </c>
      <c r="G485">
        <v>44.9</v>
      </c>
      <c r="H485">
        <v>11</v>
      </c>
      <c r="I485">
        <v>467.8</v>
      </c>
    </row>
    <row r="486" spans="1:9" x14ac:dyDescent="0.75">
      <c r="A486">
        <v>2025</v>
      </c>
      <c r="B486" t="s">
        <v>25</v>
      </c>
      <c r="C486" t="s">
        <v>12</v>
      </c>
      <c r="D486" t="s">
        <v>18</v>
      </c>
      <c r="E486">
        <v>18.399999999999999</v>
      </c>
      <c r="F486">
        <v>24.4</v>
      </c>
      <c r="G486">
        <v>33.799999999999997</v>
      </c>
      <c r="H486">
        <v>10.9</v>
      </c>
      <c r="I486">
        <v>588.5</v>
      </c>
    </row>
    <row r="487" spans="1:9" x14ac:dyDescent="0.75">
      <c r="A487">
        <v>2020</v>
      </c>
      <c r="B487" t="s">
        <v>23</v>
      </c>
      <c r="C487" t="s">
        <v>9</v>
      </c>
      <c r="D487" t="s">
        <v>17</v>
      </c>
      <c r="E487">
        <v>26.9</v>
      </c>
      <c r="F487">
        <v>107.2</v>
      </c>
      <c r="G487">
        <v>57.5</v>
      </c>
      <c r="H487">
        <v>43.7</v>
      </c>
      <c r="I487">
        <v>730.2</v>
      </c>
    </row>
    <row r="488" spans="1:9" x14ac:dyDescent="0.75">
      <c r="A488">
        <v>2022</v>
      </c>
      <c r="B488" t="s">
        <v>26</v>
      </c>
      <c r="C488" t="s">
        <v>12</v>
      </c>
      <c r="D488" t="s">
        <v>15</v>
      </c>
      <c r="E488">
        <v>33.9</v>
      </c>
      <c r="F488">
        <v>38.299999999999997</v>
      </c>
      <c r="G488">
        <v>74</v>
      </c>
      <c r="H488">
        <v>12.5</v>
      </c>
      <c r="I488">
        <v>654.5</v>
      </c>
    </row>
    <row r="489" spans="1:9" x14ac:dyDescent="0.75">
      <c r="A489">
        <v>2008</v>
      </c>
      <c r="B489" t="s">
        <v>28</v>
      </c>
      <c r="C489" t="s">
        <v>10</v>
      </c>
      <c r="D489" t="s">
        <v>16</v>
      </c>
      <c r="E489">
        <v>10.199999999999999</v>
      </c>
      <c r="F489">
        <v>56.3</v>
      </c>
      <c r="G489">
        <v>66.400000000000006</v>
      </c>
      <c r="H489">
        <v>13.2</v>
      </c>
      <c r="I489">
        <v>573.5</v>
      </c>
    </row>
    <row r="490" spans="1:9" x14ac:dyDescent="0.75">
      <c r="A490">
        <v>2011</v>
      </c>
      <c r="B490" t="s">
        <v>27</v>
      </c>
      <c r="C490" t="s">
        <v>9</v>
      </c>
      <c r="D490" t="s">
        <v>15</v>
      </c>
      <c r="E490">
        <v>6.4</v>
      </c>
      <c r="F490">
        <v>89.2</v>
      </c>
      <c r="G490">
        <v>70.400000000000006</v>
      </c>
      <c r="H490">
        <v>0</v>
      </c>
      <c r="I490">
        <v>575.70000000000005</v>
      </c>
    </row>
    <row r="491" spans="1:9" x14ac:dyDescent="0.75">
      <c r="A491">
        <v>2020</v>
      </c>
      <c r="B491" t="s">
        <v>22</v>
      </c>
      <c r="C491" t="s">
        <v>11</v>
      </c>
      <c r="D491" t="s">
        <v>14</v>
      </c>
      <c r="E491">
        <v>23.4</v>
      </c>
      <c r="F491">
        <v>23.4</v>
      </c>
      <c r="G491">
        <v>34.9</v>
      </c>
      <c r="H491">
        <v>43.5</v>
      </c>
      <c r="I491">
        <v>762.1</v>
      </c>
    </row>
    <row r="492" spans="1:9" x14ac:dyDescent="0.75">
      <c r="A492">
        <v>2000</v>
      </c>
      <c r="B492" t="s">
        <v>28</v>
      </c>
      <c r="C492" t="s">
        <v>10</v>
      </c>
      <c r="D492" t="s">
        <v>18</v>
      </c>
      <c r="E492">
        <v>30.4</v>
      </c>
      <c r="F492">
        <v>13.9</v>
      </c>
      <c r="G492">
        <v>87.1</v>
      </c>
      <c r="H492">
        <v>39.6</v>
      </c>
      <c r="I492">
        <v>307.10000000000002</v>
      </c>
    </row>
    <row r="493" spans="1:9" x14ac:dyDescent="0.75">
      <c r="A493">
        <v>2025</v>
      </c>
      <c r="B493" t="s">
        <v>29</v>
      </c>
      <c r="C493" t="s">
        <v>11</v>
      </c>
      <c r="D493" t="s">
        <v>14</v>
      </c>
      <c r="E493">
        <v>28.1</v>
      </c>
      <c r="F493">
        <v>24.5</v>
      </c>
      <c r="G493">
        <v>80.3</v>
      </c>
      <c r="H493">
        <v>31.4</v>
      </c>
      <c r="I493">
        <v>100.8</v>
      </c>
    </row>
    <row r="494" spans="1:9" x14ac:dyDescent="0.75">
      <c r="A494">
        <v>2025</v>
      </c>
      <c r="B494" t="s">
        <v>29</v>
      </c>
      <c r="C494" t="s">
        <v>11</v>
      </c>
      <c r="D494" t="s">
        <v>14</v>
      </c>
      <c r="E494">
        <v>29.9</v>
      </c>
      <c r="F494">
        <v>60.9</v>
      </c>
      <c r="G494">
        <v>78.3</v>
      </c>
      <c r="H494">
        <v>37.5</v>
      </c>
      <c r="I494">
        <v>290.39999999999998</v>
      </c>
    </row>
    <row r="495" spans="1:9" x14ac:dyDescent="0.75">
      <c r="A495">
        <v>2000</v>
      </c>
      <c r="B495" t="s">
        <v>20</v>
      </c>
      <c r="C495" t="s">
        <v>10</v>
      </c>
      <c r="D495" t="s">
        <v>16</v>
      </c>
      <c r="E495">
        <v>11.8</v>
      </c>
      <c r="F495">
        <v>57.9</v>
      </c>
      <c r="G495">
        <v>79.400000000000006</v>
      </c>
      <c r="H495">
        <v>7.6</v>
      </c>
      <c r="I495">
        <v>252.5</v>
      </c>
    </row>
    <row r="496" spans="1:9" x14ac:dyDescent="0.75">
      <c r="A496">
        <v>2014</v>
      </c>
      <c r="B496" t="s">
        <v>24</v>
      </c>
      <c r="C496" t="s">
        <v>10</v>
      </c>
      <c r="D496" t="s">
        <v>18</v>
      </c>
      <c r="E496">
        <v>30.9</v>
      </c>
      <c r="F496">
        <v>66.7</v>
      </c>
      <c r="G496">
        <v>86</v>
      </c>
      <c r="H496">
        <v>22.9</v>
      </c>
      <c r="I496">
        <v>563.29999999999995</v>
      </c>
    </row>
    <row r="497" spans="1:9" x14ac:dyDescent="0.75">
      <c r="A497">
        <v>2001</v>
      </c>
      <c r="B497" t="s">
        <v>23</v>
      </c>
      <c r="C497" t="s">
        <v>9</v>
      </c>
      <c r="D497" t="s">
        <v>18</v>
      </c>
      <c r="E497">
        <v>-4</v>
      </c>
      <c r="F497">
        <v>46.1</v>
      </c>
      <c r="G497">
        <v>62.7</v>
      </c>
      <c r="H497">
        <v>17.600000000000001</v>
      </c>
      <c r="I497">
        <v>543.6</v>
      </c>
    </row>
    <row r="498" spans="1:9" x14ac:dyDescent="0.75">
      <c r="A498">
        <v>2021</v>
      </c>
      <c r="B498" t="s">
        <v>25</v>
      </c>
      <c r="C498" t="s">
        <v>12</v>
      </c>
      <c r="D498" t="s">
        <v>18</v>
      </c>
      <c r="E498">
        <v>17.2</v>
      </c>
      <c r="F498">
        <v>2.5</v>
      </c>
      <c r="G498">
        <v>42</v>
      </c>
      <c r="H498">
        <v>4.7</v>
      </c>
      <c r="I498">
        <v>515.4</v>
      </c>
    </row>
    <row r="499" spans="1:9" x14ac:dyDescent="0.75">
      <c r="A499">
        <v>2015</v>
      </c>
      <c r="B499" t="s">
        <v>26</v>
      </c>
      <c r="C499" t="s">
        <v>12</v>
      </c>
      <c r="D499" t="s">
        <v>18</v>
      </c>
      <c r="E499">
        <v>-9.6999999999999993</v>
      </c>
      <c r="F499">
        <v>45</v>
      </c>
      <c r="G499">
        <v>67</v>
      </c>
      <c r="H499">
        <v>24.3</v>
      </c>
      <c r="I499">
        <v>111.4</v>
      </c>
    </row>
    <row r="500" spans="1:9" x14ac:dyDescent="0.75">
      <c r="A500">
        <v>2024</v>
      </c>
      <c r="B500" t="s">
        <v>19</v>
      </c>
      <c r="C500" t="s">
        <v>9</v>
      </c>
      <c r="D500" t="s">
        <v>18</v>
      </c>
      <c r="E500">
        <v>6.2</v>
      </c>
      <c r="F500">
        <v>97.5</v>
      </c>
      <c r="G500">
        <v>74.599999999999994</v>
      </c>
      <c r="H500">
        <v>46</v>
      </c>
      <c r="I500">
        <v>610.1</v>
      </c>
    </row>
    <row r="501" spans="1:9" x14ac:dyDescent="0.75">
      <c r="A501">
        <v>2007</v>
      </c>
      <c r="B501" t="s">
        <v>22</v>
      </c>
      <c r="C501" t="s">
        <v>11</v>
      </c>
      <c r="D501" t="s">
        <v>16</v>
      </c>
      <c r="E501">
        <v>8.3000000000000007</v>
      </c>
      <c r="F501">
        <v>114.8</v>
      </c>
      <c r="G501">
        <v>74.3</v>
      </c>
      <c r="H501">
        <v>2</v>
      </c>
      <c r="I501">
        <v>326.5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BFDD-8B85-4B8C-8C7E-EE0AFA6EF393}">
  <dimension ref="B3:N11"/>
  <sheetViews>
    <sheetView workbookViewId="0">
      <selection activeCell="G8" sqref="G8"/>
    </sheetView>
  </sheetViews>
  <sheetFormatPr defaultRowHeight="14.75" x14ac:dyDescent="0.75"/>
  <cols>
    <col min="2" max="2" width="24.1328125" customWidth="1"/>
    <col min="3" max="3" width="48.40625" customWidth="1"/>
    <col min="4" max="4" width="19.40625" customWidth="1"/>
    <col min="5" max="5" width="22.31640625" customWidth="1"/>
  </cols>
  <sheetData>
    <row r="3" spans="2:14" ht="19" x14ac:dyDescent="0.8">
      <c r="B3" s="7" t="s">
        <v>31</v>
      </c>
      <c r="C3" s="8" t="s">
        <v>32</v>
      </c>
      <c r="D3" s="8" t="s">
        <v>33</v>
      </c>
      <c r="E3" s="9" t="s">
        <v>35</v>
      </c>
    </row>
    <row r="4" spans="2:14" x14ac:dyDescent="0.75">
      <c r="B4" s="3" t="s">
        <v>0</v>
      </c>
      <c r="C4" s="1" t="s">
        <v>50</v>
      </c>
      <c r="D4" s="1" t="s">
        <v>34</v>
      </c>
      <c r="E4" s="4" t="s">
        <v>36</v>
      </c>
    </row>
    <row r="5" spans="2:14" x14ac:dyDescent="0.75">
      <c r="B5" s="3" t="s">
        <v>1</v>
      </c>
      <c r="C5" s="1" t="s">
        <v>57</v>
      </c>
      <c r="D5" s="1" t="s">
        <v>37</v>
      </c>
      <c r="E5" s="4" t="s">
        <v>38</v>
      </c>
    </row>
    <row r="6" spans="2:14" x14ac:dyDescent="0.75">
      <c r="B6" s="3" t="s">
        <v>2</v>
      </c>
      <c r="C6" s="1" t="s">
        <v>51</v>
      </c>
      <c r="D6" s="1" t="s">
        <v>37</v>
      </c>
      <c r="E6" s="4" t="s">
        <v>39</v>
      </c>
    </row>
    <row r="7" spans="2:14" x14ac:dyDescent="0.75">
      <c r="B7" s="3" t="s">
        <v>3</v>
      </c>
      <c r="C7" s="1" t="s">
        <v>52</v>
      </c>
      <c r="D7" s="1" t="s">
        <v>37</v>
      </c>
      <c r="E7" s="4" t="s">
        <v>40</v>
      </c>
    </row>
    <row r="8" spans="2:14" x14ac:dyDescent="0.75">
      <c r="B8" s="3" t="s">
        <v>41</v>
      </c>
      <c r="C8" s="1" t="s">
        <v>55</v>
      </c>
      <c r="D8" s="1" t="s">
        <v>42</v>
      </c>
      <c r="E8" s="5" t="s">
        <v>43</v>
      </c>
    </row>
    <row r="9" spans="2:14" x14ac:dyDescent="0.75">
      <c r="B9" s="3" t="s">
        <v>44</v>
      </c>
      <c r="C9" s="1" t="s">
        <v>53</v>
      </c>
      <c r="D9" s="1" t="s">
        <v>34</v>
      </c>
      <c r="E9" s="6" t="s">
        <v>45</v>
      </c>
    </row>
    <row r="10" spans="2:14" x14ac:dyDescent="0.75">
      <c r="B10" s="3" t="s">
        <v>46</v>
      </c>
      <c r="C10" s="1" t="s">
        <v>54</v>
      </c>
      <c r="D10" s="1" t="s">
        <v>34</v>
      </c>
      <c r="E10" s="4" t="s">
        <v>47</v>
      </c>
      <c r="N10" s="2"/>
    </row>
    <row r="11" spans="2:14" x14ac:dyDescent="0.75">
      <c r="B11" s="10" t="s">
        <v>48</v>
      </c>
      <c r="C11" s="11" t="s">
        <v>56</v>
      </c>
      <c r="D11" s="11" t="s">
        <v>42</v>
      </c>
      <c r="E11" s="12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AB80-A35D-42FE-8747-CBDFAE07FB3A}">
  <dimension ref="A2:V502"/>
  <sheetViews>
    <sheetView topLeftCell="J1" workbookViewId="0">
      <selection activeCell="P10" sqref="P10"/>
    </sheetView>
  </sheetViews>
  <sheetFormatPr defaultRowHeight="14.75" x14ac:dyDescent="0.75"/>
  <cols>
    <col min="1" max="1" width="9.31640625" customWidth="1"/>
    <col min="2" max="2" width="12" customWidth="1"/>
    <col min="3" max="3" width="11.54296875" customWidth="1"/>
    <col min="4" max="4" width="12.54296875" bestFit="1" customWidth="1"/>
    <col min="5" max="5" width="26.90625" bestFit="1" customWidth="1"/>
    <col min="6" max="6" width="15.26953125" bestFit="1" customWidth="1"/>
    <col min="7" max="7" width="20.04296875" bestFit="1" customWidth="1"/>
    <col min="8" max="8" width="20.26953125" bestFit="1" customWidth="1"/>
    <col min="9" max="9" width="25.76953125" bestFit="1" customWidth="1"/>
    <col min="14" max="14" width="17.953125" customWidth="1"/>
    <col min="15" max="15" width="24.6328125" customWidth="1"/>
    <col min="16" max="16" width="13" bestFit="1" customWidth="1"/>
    <col min="17" max="17" width="17.453125" customWidth="1"/>
    <col min="18" max="18" width="18" bestFit="1" customWidth="1"/>
    <col min="19" max="19" width="4.296875E-2" customWidth="1"/>
  </cols>
  <sheetData>
    <row r="2" spans="1:22" ht="15.75" x14ac:dyDescent="0.75">
      <c r="A2" s="13" t="s">
        <v>0</v>
      </c>
      <c r="B2" s="13" t="s">
        <v>1</v>
      </c>
      <c r="C2" s="13" t="s">
        <v>2</v>
      </c>
      <c r="D2" s="13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22" x14ac:dyDescent="0.75">
      <c r="A3">
        <v>2006</v>
      </c>
      <c r="B3" t="s">
        <v>19</v>
      </c>
      <c r="C3" t="s">
        <v>9</v>
      </c>
      <c r="D3" t="s">
        <v>13</v>
      </c>
      <c r="E3">
        <v>24.4</v>
      </c>
      <c r="F3">
        <v>140.69999999999999</v>
      </c>
      <c r="G3">
        <v>87</v>
      </c>
      <c r="H3">
        <v>26.1</v>
      </c>
      <c r="I3">
        <v>304</v>
      </c>
    </row>
    <row r="4" spans="1:22" x14ac:dyDescent="0.75">
      <c r="A4">
        <v>2019</v>
      </c>
      <c r="B4" t="s">
        <v>20</v>
      </c>
      <c r="C4" t="s">
        <v>10</v>
      </c>
      <c r="D4" t="s">
        <v>14</v>
      </c>
      <c r="E4">
        <v>11.7</v>
      </c>
      <c r="F4">
        <v>23.8</v>
      </c>
      <c r="G4">
        <v>72.2</v>
      </c>
      <c r="H4">
        <v>3.4</v>
      </c>
      <c r="I4">
        <v>245.3</v>
      </c>
    </row>
    <row r="5" spans="1:22" ht="16" x14ac:dyDescent="0.8">
      <c r="A5">
        <v>2014</v>
      </c>
      <c r="B5" t="s">
        <v>21</v>
      </c>
      <c r="C5" t="s">
        <v>11</v>
      </c>
      <c r="D5" t="s">
        <v>14</v>
      </c>
      <c r="E5">
        <v>2.2999999999999998</v>
      </c>
      <c r="F5">
        <v>29.1</v>
      </c>
      <c r="G5">
        <v>47.9</v>
      </c>
      <c r="H5">
        <v>18.600000000000001</v>
      </c>
      <c r="I5">
        <v>266.7</v>
      </c>
      <c r="N5" s="21"/>
      <c r="O5" s="19" t="s">
        <v>4</v>
      </c>
      <c r="P5" s="19" t="s">
        <v>5</v>
      </c>
      <c r="Q5" s="19" t="s">
        <v>6</v>
      </c>
      <c r="R5" s="19" t="s">
        <v>7</v>
      </c>
      <c r="S5" s="19" t="s">
        <v>8</v>
      </c>
      <c r="T5" s="20"/>
      <c r="U5" s="20"/>
      <c r="V5" s="20"/>
    </row>
    <row r="6" spans="1:22" x14ac:dyDescent="0.75">
      <c r="A6">
        <v>2010</v>
      </c>
      <c r="B6" t="s">
        <v>19</v>
      </c>
      <c r="C6" t="s">
        <v>9</v>
      </c>
      <c r="D6" t="s">
        <v>15</v>
      </c>
      <c r="E6">
        <v>31</v>
      </c>
      <c r="F6">
        <v>14.3</v>
      </c>
      <c r="G6">
        <v>36.299999999999997</v>
      </c>
      <c r="H6">
        <v>46</v>
      </c>
      <c r="I6">
        <v>735.9</v>
      </c>
      <c r="N6" s="15" t="s">
        <v>58</v>
      </c>
      <c r="O6" s="1">
        <f>AVERAGE(Table24[Average_Temperature_C])</f>
        <v>15.9786</v>
      </c>
      <c r="P6" s="1">
        <f>AVERAGE(Table24[Rainfall_mm])</f>
        <v>60.386199999999995</v>
      </c>
      <c r="Q6" s="1">
        <f>AVERAGE(Table24[Humidity_percent])</f>
        <v>60.048199999999987</v>
      </c>
      <c r="R6" s="1">
        <f>AVERAGE(Table24[Wind_Speed_kmh])</f>
        <v>24.737599999999983</v>
      </c>
      <c r="S6" s="1"/>
      <c r="T6" s="1"/>
      <c r="U6" s="1">
        <f>AVERAGE(Table24[Solar_Radiation_Wpm2])</f>
        <v>442.39840000000004</v>
      </c>
      <c r="V6" s="1"/>
    </row>
    <row r="7" spans="1:22" x14ac:dyDescent="0.75">
      <c r="A7">
        <v>2007</v>
      </c>
      <c r="B7" t="s">
        <v>22</v>
      </c>
      <c r="C7" t="s">
        <v>11</v>
      </c>
      <c r="D7" t="s">
        <v>15</v>
      </c>
      <c r="E7">
        <v>30</v>
      </c>
      <c r="F7">
        <v>144.4</v>
      </c>
      <c r="G7">
        <v>76.900000000000006</v>
      </c>
      <c r="H7">
        <v>29.2</v>
      </c>
      <c r="I7">
        <v>427.6</v>
      </c>
      <c r="N7" s="15" t="s">
        <v>59</v>
      </c>
      <c r="O7" s="1" cm="1">
        <f t="array" ref="O7">_xlfn.MODE.MULT(Table24[Average_Temperature_C])</f>
        <v>33.4</v>
      </c>
      <c r="P7" s="1" cm="1">
        <f t="array" ref="P7">_xlfn.MODE.MULT(Table24[Rainfall_mm])</f>
        <v>39</v>
      </c>
      <c r="Q7" s="1" cm="1">
        <f t="array" ref="Q7:Q8">_xlfn.MODE.MULT(Table24[Humidity_percent])</f>
        <v>56</v>
      </c>
      <c r="R7" s="1" cm="1">
        <f t="array" ref="R7">_xlfn.MODE.MULT(Table24[Wind_Speed_kmh])</f>
        <v>40.200000000000003</v>
      </c>
      <c r="S7" s="1"/>
      <c r="T7" s="1"/>
      <c r="U7" s="1">
        <f>_xlfn.MODE.SNGL(Table24[Solar_Radiation_Wpm2])</f>
        <v>401</v>
      </c>
      <c r="V7" s="1"/>
    </row>
    <row r="8" spans="1:22" x14ac:dyDescent="0.75">
      <c r="A8">
        <v>2020</v>
      </c>
      <c r="B8" t="s">
        <v>21</v>
      </c>
      <c r="C8" t="s">
        <v>11</v>
      </c>
      <c r="D8" t="s">
        <v>16</v>
      </c>
      <c r="E8">
        <v>24.7</v>
      </c>
      <c r="F8">
        <v>100.2</v>
      </c>
      <c r="G8">
        <v>68.599999999999994</v>
      </c>
      <c r="H8">
        <v>26.9</v>
      </c>
      <c r="I8">
        <v>426.4</v>
      </c>
      <c r="N8" s="16"/>
      <c r="O8" s="16"/>
      <c r="P8" s="16"/>
      <c r="Q8" s="16">
        <v>87.1</v>
      </c>
      <c r="R8" s="16"/>
      <c r="S8" s="16"/>
      <c r="T8" s="16"/>
      <c r="U8" s="16"/>
      <c r="V8" s="16"/>
    </row>
    <row r="9" spans="1:22" x14ac:dyDescent="0.75">
      <c r="A9">
        <v>2006</v>
      </c>
      <c r="B9" t="s">
        <v>23</v>
      </c>
      <c r="C9" t="s">
        <v>9</v>
      </c>
      <c r="D9" t="s">
        <v>17</v>
      </c>
      <c r="E9">
        <v>3.6</v>
      </c>
      <c r="F9">
        <v>98.5</v>
      </c>
      <c r="G9">
        <v>32.9</v>
      </c>
      <c r="H9">
        <v>13.4</v>
      </c>
      <c r="I9">
        <v>632.4</v>
      </c>
      <c r="N9" s="15" t="s">
        <v>60</v>
      </c>
      <c r="O9" s="1">
        <f>MEDIAN(Table24[Average_Temperature_C])</f>
        <v>17.100000000000001</v>
      </c>
      <c r="P9" s="1">
        <f>MEDIAN(Table24[Rainfall_mm])</f>
        <v>51.5</v>
      </c>
      <c r="Q9" s="1">
        <f>MEDIAN(Table24[Humidity_percent])</f>
        <v>59.95</v>
      </c>
      <c r="R9" s="1">
        <f>MEDIAN(Table24[Wind_Speed_kmh])</f>
        <v>25</v>
      </c>
      <c r="S9" s="1"/>
      <c r="T9" s="1"/>
      <c r="U9" s="1">
        <f>MEDIAN(Table24[Solar_Radiation_Wpm2])</f>
        <v>428.65</v>
      </c>
      <c r="V9" s="1"/>
    </row>
    <row r="10" spans="1:22" x14ac:dyDescent="0.75">
      <c r="A10">
        <v>2025</v>
      </c>
      <c r="B10" t="s">
        <v>24</v>
      </c>
      <c r="C10" t="s">
        <v>10</v>
      </c>
      <c r="D10" t="s">
        <v>16</v>
      </c>
      <c r="E10">
        <v>19.5</v>
      </c>
      <c r="F10">
        <v>38.4</v>
      </c>
      <c r="G10">
        <v>51.6</v>
      </c>
      <c r="H10">
        <v>18.399999999999999</v>
      </c>
      <c r="I10">
        <v>208.1</v>
      </c>
      <c r="N10" s="15" t="s">
        <v>61</v>
      </c>
      <c r="O10" s="1">
        <f>_xlfn.VAR.S(Table24[Average_Temperature_C])</f>
        <v>223.0149920240479</v>
      </c>
      <c r="P10" s="27">
        <f>_xlfn.VAR.S(Table24[Rainfall_mm])</f>
        <v>1656.2398292184382</v>
      </c>
      <c r="Q10" s="1">
        <f>_xlfn.VAR.S(Table24[Humidity_percent])</f>
        <v>308.86695066132285</v>
      </c>
      <c r="R10" s="1">
        <f>_xlfn.VAR.S(Table24[Wind_Speed_kmh])</f>
        <v>201.46539703406927</v>
      </c>
      <c r="S10" s="1"/>
      <c r="T10" s="1"/>
      <c r="U10" s="27">
        <f>_xlfn.VAR.S(Table24[Solar_Radiation_Wpm2])</f>
        <v>41021.010538517054</v>
      </c>
      <c r="V10" s="1"/>
    </row>
    <row r="11" spans="1:22" x14ac:dyDescent="0.75">
      <c r="A11">
        <v>2018</v>
      </c>
      <c r="B11" t="s">
        <v>25</v>
      </c>
      <c r="C11" t="s">
        <v>12</v>
      </c>
      <c r="D11" t="s">
        <v>18</v>
      </c>
      <c r="E11">
        <v>8</v>
      </c>
      <c r="F11">
        <v>13.2</v>
      </c>
      <c r="G11">
        <v>87.4</v>
      </c>
      <c r="H11">
        <v>44.8</v>
      </c>
      <c r="I11">
        <v>441.1</v>
      </c>
      <c r="N11" s="15" t="s">
        <v>62</v>
      </c>
      <c r="O11" s="1">
        <f>_xlfn.STDEV.S(Table24[Average_Temperature_C])</f>
        <v>14.933686484724657</v>
      </c>
      <c r="P11" s="1">
        <f>_xlfn.STDEV.S(Table24[Rainfall_mm])</f>
        <v>40.696926532828471</v>
      </c>
      <c r="Q11" s="1">
        <f>_xlfn.STDEV.S(Table24[Humidity_percent])</f>
        <v>17.574610967566901</v>
      </c>
      <c r="R11" s="1">
        <f>_xlfn.STDEV.S(Table24[Wind_Speed_kmh])</f>
        <v>14.193850676756792</v>
      </c>
      <c r="S11" s="1"/>
      <c r="T11" s="1"/>
      <c r="U11" s="1">
        <f>_xlfn.STDEV.S(Table24[Solar_Radiation_Wpm2])</f>
        <v>202.53644249496696</v>
      </c>
      <c r="V11" s="1"/>
    </row>
    <row r="12" spans="1:22" x14ac:dyDescent="0.75">
      <c r="A12">
        <v>2022</v>
      </c>
      <c r="B12" t="s">
        <v>23</v>
      </c>
      <c r="C12" t="s">
        <v>9</v>
      </c>
      <c r="D12" t="s">
        <v>18</v>
      </c>
      <c r="E12">
        <v>-5.4</v>
      </c>
      <c r="F12">
        <v>9.5</v>
      </c>
      <c r="G12">
        <v>60</v>
      </c>
      <c r="H12">
        <v>33.299999999999997</v>
      </c>
      <c r="I12">
        <v>401</v>
      </c>
      <c r="N12" s="15" t="s">
        <v>63</v>
      </c>
      <c r="O12" s="1">
        <f>SKEW(Table24[Average_Temperature_C])</f>
        <v>-0.11117432301175623</v>
      </c>
      <c r="P12" s="1">
        <f>SKEW(Table24[Rainfall_mm])</f>
        <v>1.1530972651655078</v>
      </c>
      <c r="Q12" s="1">
        <f>SKEW(Table24[Humidity_percent])</f>
        <v>-6.8066190732086803E-3</v>
      </c>
      <c r="R12" s="1">
        <f>SKEW(Table24[Wind_Speed_kmh])</f>
        <v>1.0329384571658689E-3</v>
      </c>
      <c r="S12" s="1"/>
      <c r="T12" s="1"/>
      <c r="U12" s="1">
        <f>SKEW(Table24[Solar_Radiation_Wpm2])</f>
        <v>4.1819696276873729E-2</v>
      </c>
      <c r="V12" s="1"/>
    </row>
    <row r="13" spans="1:22" x14ac:dyDescent="0.75">
      <c r="A13">
        <v>2010</v>
      </c>
      <c r="B13" t="s">
        <v>19</v>
      </c>
      <c r="C13" t="s">
        <v>9</v>
      </c>
      <c r="D13" t="s">
        <v>16</v>
      </c>
      <c r="E13">
        <v>35.9</v>
      </c>
      <c r="F13">
        <v>125.1</v>
      </c>
      <c r="G13">
        <v>56</v>
      </c>
      <c r="H13">
        <v>39.4</v>
      </c>
      <c r="I13">
        <v>517.79999999999995</v>
      </c>
      <c r="N13" s="15" t="s">
        <v>64</v>
      </c>
      <c r="O13" s="1">
        <f>KURT(Table24[Average_Temperature_C])</f>
        <v>-1.2637113617502604</v>
      </c>
      <c r="P13" s="1">
        <f>KURT(Table24[Rainfall_mm])</f>
        <v>1.5025295773130103</v>
      </c>
      <c r="Q13" s="1">
        <f>KURT(Table24[Humidity_percent])</f>
        <v>-1.2059484806741783</v>
      </c>
      <c r="R13" s="1">
        <f>KURT(Table24[Wind_Speed_kmh])</f>
        <v>-1.2182377763329746</v>
      </c>
      <c r="S13" s="1"/>
      <c r="T13" s="1"/>
      <c r="U13" s="1">
        <f>KURT(Table24[Solar_Radiation_Wpm2])</f>
        <v>-1.1913381104688567</v>
      </c>
      <c r="V13" s="1"/>
    </row>
    <row r="14" spans="1:22" x14ac:dyDescent="0.75">
      <c r="A14">
        <v>2010</v>
      </c>
      <c r="B14" t="s">
        <v>22</v>
      </c>
      <c r="C14" t="s">
        <v>11</v>
      </c>
      <c r="D14" t="s">
        <v>17</v>
      </c>
      <c r="E14">
        <v>-3.2</v>
      </c>
      <c r="F14">
        <v>75.2</v>
      </c>
      <c r="G14">
        <v>57.5</v>
      </c>
      <c r="H14">
        <v>22.7</v>
      </c>
      <c r="I14">
        <v>799.7</v>
      </c>
      <c r="N14" s="17"/>
      <c r="O14" s="18"/>
      <c r="P14" s="18"/>
      <c r="Q14" s="18"/>
      <c r="R14" s="18"/>
      <c r="S14" s="18"/>
      <c r="T14" s="18"/>
      <c r="U14" s="18"/>
      <c r="V14" s="18"/>
    </row>
    <row r="15" spans="1:22" x14ac:dyDescent="0.75">
      <c r="A15">
        <v>2023</v>
      </c>
      <c r="B15" t="s">
        <v>26</v>
      </c>
      <c r="C15" t="s">
        <v>12</v>
      </c>
      <c r="D15" t="s">
        <v>16</v>
      </c>
      <c r="E15">
        <v>37.5</v>
      </c>
      <c r="F15">
        <v>85.5</v>
      </c>
      <c r="G15">
        <v>42.5</v>
      </c>
      <c r="H15">
        <v>31.5</v>
      </c>
      <c r="I15">
        <v>638.6</v>
      </c>
      <c r="N15" s="15" t="s">
        <v>65</v>
      </c>
      <c r="O15" s="1">
        <f>MIN(Table24[Average_Temperature_C])</f>
        <v>-9.8000000000000007</v>
      </c>
      <c r="P15" s="1">
        <f>MIN(Table24[Rainfall_mm])</f>
        <v>1.4</v>
      </c>
      <c r="Q15" s="1">
        <f>MIN(Table24[Humidity_percent])</f>
        <v>30</v>
      </c>
      <c r="R15" s="1">
        <f>MIN(Table24[Wind_Speed_kmh])</f>
        <v>0</v>
      </c>
      <c r="S15" s="1"/>
      <c r="T15" s="1"/>
      <c r="U15" s="1">
        <f>MIN(Table24[Solar_Radiation_Wpm2])</f>
        <v>100.8</v>
      </c>
      <c r="V15" s="1"/>
    </row>
    <row r="16" spans="1:22" x14ac:dyDescent="0.75">
      <c r="A16">
        <v>2020</v>
      </c>
      <c r="B16" t="s">
        <v>24</v>
      </c>
      <c r="C16" t="s">
        <v>10</v>
      </c>
      <c r="D16" t="s">
        <v>17</v>
      </c>
      <c r="E16">
        <v>12.3</v>
      </c>
      <c r="F16">
        <v>61.7</v>
      </c>
      <c r="G16">
        <v>52.1</v>
      </c>
      <c r="H16">
        <v>12.4</v>
      </c>
      <c r="I16">
        <v>378.5</v>
      </c>
      <c r="N16" s="15" t="s">
        <v>66</v>
      </c>
      <c r="O16" s="1">
        <f>MAX(Table24[Average_Temperature_C])</f>
        <v>40</v>
      </c>
      <c r="P16" s="1">
        <f>MAX(Table24[Rainfall_mm])</f>
        <v>233.6</v>
      </c>
      <c r="Q16" s="1">
        <f>MAX(Table24[Humidity_percent])</f>
        <v>89.7</v>
      </c>
      <c r="R16" s="1">
        <f>MAX(Table24[Wind_Speed_kmh])</f>
        <v>49.9</v>
      </c>
      <c r="S16" s="1"/>
      <c r="T16" s="1"/>
      <c r="U16" s="1">
        <f>MAX(Table24[Solar_Radiation_Wpm2])</f>
        <v>799.7</v>
      </c>
      <c r="V16" s="1"/>
    </row>
    <row r="17" spans="1:22" x14ac:dyDescent="0.75">
      <c r="A17">
        <v>2003</v>
      </c>
      <c r="B17" t="s">
        <v>19</v>
      </c>
      <c r="C17" t="s">
        <v>9</v>
      </c>
      <c r="D17" t="s">
        <v>17</v>
      </c>
      <c r="E17">
        <v>-0.7</v>
      </c>
      <c r="F17">
        <v>26.1</v>
      </c>
      <c r="G17">
        <v>52.2</v>
      </c>
      <c r="H17">
        <v>35.299999999999997</v>
      </c>
      <c r="I17">
        <v>679.3</v>
      </c>
      <c r="N17" s="15" t="s">
        <v>67</v>
      </c>
      <c r="O17" s="1">
        <f>O16-O15</f>
        <v>49.8</v>
      </c>
      <c r="P17" s="1">
        <f>P16-P15</f>
        <v>232.2</v>
      </c>
      <c r="Q17" s="1">
        <f>Q16-Q15</f>
        <v>59.7</v>
      </c>
      <c r="R17" s="1">
        <f>R16-R15</f>
        <v>49.9</v>
      </c>
      <c r="S17" s="1"/>
      <c r="T17" s="1"/>
      <c r="U17" s="1">
        <f>U16-U15</f>
        <v>698.90000000000009</v>
      </c>
      <c r="V17" s="1"/>
    </row>
    <row r="18" spans="1:22" x14ac:dyDescent="0.75">
      <c r="A18">
        <v>2007</v>
      </c>
      <c r="B18" t="s">
        <v>20</v>
      </c>
      <c r="C18" t="s">
        <v>10</v>
      </c>
      <c r="D18" t="s">
        <v>13</v>
      </c>
      <c r="E18">
        <v>17.100000000000001</v>
      </c>
      <c r="F18">
        <v>39.9</v>
      </c>
      <c r="G18">
        <v>33.1</v>
      </c>
      <c r="H18">
        <v>21.4</v>
      </c>
      <c r="I18">
        <v>219.5</v>
      </c>
    </row>
    <row r="19" spans="1:22" x14ac:dyDescent="0.75">
      <c r="A19">
        <v>2023</v>
      </c>
      <c r="B19" t="s">
        <v>27</v>
      </c>
      <c r="C19" t="s">
        <v>9</v>
      </c>
      <c r="D19" t="s">
        <v>17</v>
      </c>
      <c r="E19">
        <v>33.6</v>
      </c>
      <c r="F19">
        <v>20.7</v>
      </c>
      <c r="G19">
        <v>76.099999999999994</v>
      </c>
      <c r="H19">
        <v>22.1</v>
      </c>
      <c r="I19">
        <v>121.3</v>
      </c>
    </row>
    <row r="20" spans="1:22" x14ac:dyDescent="0.75">
      <c r="A20">
        <v>2002</v>
      </c>
      <c r="B20" t="s">
        <v>19</v>
      </c>
      <c r="C20" t="s">
        <v>9</v>
      </c>
      <c r="D20" t="s">
        <v>15</v>
      </c>
      <c r="E20">
        <v>26.6</v>
      </c>
      <c r="F20">
        <v>18.3</v>
      </c>
      <c r="G20">
        <v>55</v>
      </c>
      <c r="H20">
        <v>32.5</v>
      </c>
      <c r="I20">
        <v>243.1</v>
      </c>
    </row>
    <row r="21" spans="1:22" x14ac:dyDescent="0.75">
      <c r="A21">
        <v>2021</v>
      </c>
      <c r="B21" t="s">
        <v>24</v>
      </c>
      <c r="C21" t="s">
        <v>10</v>
      </c>
      <c r="D21" t="s">
        <v>17</v>
      </c>
      <c r="E21">
        <v>30.3</v>
      </c>
      <c r="F21">
        <v>94.7</v>
      </c>
      <c r="G21">
        <v>79.3</v>
      </c>
      <c r="H21">
        <v>46.8</v>
      </c>
      <c r="I21">
        <v>338.3</v>
      </c>
    </row>
    <row r="22" spans="1:22" x14ac:dyDescent="0.75">
      <c r="A22">
        <v>2020</v>
      </c>
      <c r="B22" t="s">
        <v>25</v>
      </c>
      <c r="C22" t="s">
        <v>12</v>
      </c>
      <c r="D22" t="s">
        <v>17</v>
      </c>
      <c r="E22">
        <v>22.9</v>
      </c>
      <c r="F22">
        <v>10.5</v>
      </c>
      <c r="G22">
        <v>81</v>
      </c>
      <c r="H22">
        <v>3.2</v>
      </c>
      <c r="I22">
        <v>457.4</v>
      </c>
    </row>
    <row r="23" spans="1:22" x14ac:dyDescent="0.75">
      <c r="A23">
        <v>2001</v>
      </c>
      <c r="B23" t="s">
        <v>25</v>
      </c>
      <c r="C23" t="s">
        <v>12</v>
      </c>
      <c r="D23" t="s">
        <v>17</v>
      </c>
      <c r="E23">
        <v>24.6</v>
      </c>
      <c r="F23">
        <v>20.8</v>
      </c>
      <c r="G23">
        <v>42.7</v>
      </c>
      <c r="H23">
        <v>41.2</v>
      </c>
      <c r="I23">
        <v>530.6</v>
      </c>
    </row>
    <row r="24" spans="1:22" x14ac:dyDescent="0.75">
      <c r="A24">
        <v>2023</v>
      </c>
      <c r="B24" t="s">
        <v>19</v>
      </c>
      <c r="C24" t="s">
        <v>9</v>
      </c>
      <c r="D24" t="s">
        <v>18</v>
      </c>
      <c r="E24">
        <v>32.5</v>
      </c>
      <c r="F24">
        <v>41.8</v>
      </c>
      <c r="G24">
        <v>69.400000000000006</v>
      </c>
      <c r="H24">
        <v>14.6</v>
      </c>
      <c r="I24">
        <v>737.4</v>
      </c>
    </row>
    <row r="25" spans="1:22" x14ac:dyDescent="0.75">
      <c r="A25">
        <v>2011</v>
      </c>
      <c r="B25" t="s">
        <v>21</v>
      </c>
      <c r="C25" t="s">
        <v>11</v>
      </c>
      <c r="D25" t="s">
        <v>15</v>
      </c>
      <c r="E25">
        <v>2.5</v>
      </c>
      <c r="F25">
        <v>54.2</v>
      </c>
      <c r="G25">
        <v>58.3</v>
      </c>
      <c r="H25">
        <v>22.2</v>
      </c>
      <c r="I25">
        <v>456.9</v>
      </c>
    </row>
    <row r="26" spans="1:22" x14ac:dyDescent="0.75">
      <c r="A26">
        <v>2005</v>
      </c>
      <c r="B26" t="s">
        <v>27</v>
      </c>
      <c r="C26" t="s">
        <v>9</v>
      </c>
      <c r="D26" t="s">
        <v>15</v>
      </c>
      <c r="E26">
        <v>14.5</v>
      </c>
      <c r="F26">
        <v>14.1</v>
      </c>
      <c r="G26">
        <v>82.8</v>
      </c>
      <c r="H26">
        <v>1.1000000000000001</v>
      </c>
      <c r="I26">
        <v>450.9</v>
      </c>
    </row>
    <row r="27" spans="1:22" x14ac:dyDescent="0.75">
      <c r="A27">
        <v>2001</v>
      </c>
      <c r="B27" t="s">
        <v>20</v>
      </c>
      <c r="C27" t="s">
        <v>10</v>
      </c>
      <c r="D27" t="s">
        <v>16</v>
      </c>
      <c r="E27">
        <v>1.1000000000000001</v>
      </c>
      <c r="F27">
        <v>69.099999999999994</v>
      </c>
      <c r="G27">
        <v>42.9</v>
      </c>
      <c r="H27">
        <v>15.1</v>
      </c>
      <c r="I27">
        <v>135.19999999999999</v>
      </c>
    </row>
    <row r="28" spans="1:22" x14ac:dyDescent="0.75">
      <c r="A28">
        <v>2020</v>
      </c>
      <c r="B28" t="s">
        <v>19</v>
      </c>
      <c r="C28" t="s">
        <v>9</v>
      </c>
      <c r="D28" t="s">
        <v>13</v>
      </c>
      <c r="E28">
        <v>39.4</v>
      </c>
      <c r="F28">
        <v>59.2</v>
      </c>
      <c r="G28">
        <v>70.7</v>
      </c>
      <c r="H28">
        <v>25.1</v>
      </c>
      <c r="I28">
        <v>124.4</v>
      </c>
    </row>
    <row r="29" spans="1:22" x14ac:dyDescent="0.75">
      <c r="A29">
        <v>2000</v>
      </c>
      <c r="B29" t="s">
        <v>21</v>
      </c>
      <c r="C29" t="s">
        <v>11</v>
      </c>
      <c r="D29" t="s">
        <v>17</v>
      </c>
      <c r="E29">
        <v>37.200000000000003</v>
      </c>
      <c r="F29">
        <v>123.6</v>
      </c>
      <c r="G29">
        <v>66.5</v>
      </c>
      <c r="H29">
        <v>2.8</v>
      </c>
      <c r="I29">
        <v>485.8</v>
      </c>
    </row>
    <row r="30" spans="1:22" x14ac:dyDescent="0.75">
      <c r="A30">
        <v>2011</v>
      </c>
      <c r="B30" t="s">
        <v>25</v>
      </c>
      <c r="C30" t="s">
        <v>12</v>
      </c>
      <c r="D30" t="s">
        <v>14</v>
      </c>
      <c r="E30">
        <v>-8</v>
      </c>
      <c r="F30">
        <v>54.9</v>
      </c>
      <c r="G30">
        <v>47.7</v>
      </c>
      <c r="H30">
        <v>24.6</v>
      </c>
      <c r="I30">
        <v>406.7</v>
      </c>
    </row>
    <row r="31" spans="1:22" x14ac:dyDescent="0.75">
      <c r="A31">
        <v>2025</v>
      </c>
      <c r="B31" t="s">
        <v>25</v>
      </c>
      <c r="C31" t="s">
        <v>12</v>
      </c>
      <c r="D31" t="s">
        <v>13</v>
      </c>
      <c r="E31">
        <v>25.3</v>
      </c>
      <c r="F31">
        <v>74.099999999999994</v>
      </c>
      <c r="G31">
        <v>38.200000000000003</v>
      </c>
      <c r="H31">
        <v>46.4</v>
      </c>
      <c r="I31">
        <v>687.4</v>
      </c>
    </row>
    <row r="32" spans="1:22" x14ac:dyDescent="0.75">
      <c r="A32">
        <v>2021</v>
      </c>
      <c r="B32" t="s">
        <v>22</v>
      </c>
      <c r="C32" t="s">
        <v>11</v>
      </c>
      <c r="D32" t="s">
        <v>13</v>
      </c>
      <c r="E32">
        <v>36.299999999999997</v>
      </c>
      <c r="F32">
        <v>27.4</v>
      </c>
      <c r="G32">
        <v>69.099999999999994</v>
      </c>
      <c r="H32">
        <v>5.3</v>
      </c>
      <c r="I32">
        <v>212.5</v>
      </c>
    </row>
    <row r="33" spans="1:9" x14ac:dyDescent="0.75">
      <c r="A33">
        <v>2011</v>
      </c>
      <c r="B33" t="s">
        <v>19</v>
      </c>
      <c r="C33" t="s">
        <v>9</v>
      </c>
      <c r="D33" t="s">
        <v>15</v>
      </c>
      <c r="E33">
        <v>-1</v>
      </c>
      <c r="F33">
        <v>28.5</v>
      </c>
      <c r="G33">
        <v>74.3</v>
      </c>
      <c r="H33">
        <v>38.200000000000003</v>
      </c>
      <c r="I33">
        <v>117.5</v>
      </c>
    </row>
    <row r="34" spans="1:9" x14ac:dyDescent="0.75">
      <c r="A34">
        <v>2024</v>
      </c>
      <c r="B34" t="s">
        <v>27</v>
      </c>
      <c r="C34" t="s">
        <v>9</v>
      </c>
      <c r="D34" t="s">
        <v>13</v>
      </c>
      <c r="E34">
        <v>18.399999999999999</v>
      </c>
      <c r="F34">
        <v>15.6</v>
      </c>
      <c r="G34">
        <v>48.9</v>
      </c>
      <c r="H34">
        <v>20.5</v>
      </c>
      <c r="I34">
        <v>414.3</v>
      </c>
    </row>
    <row r="35" spans="1:9" x14ac:dyDescent="0.75">
      <c r="A35">
        <v>2016</v>
      </c>
      <c r="B35" t="s">
        <v>28</v>
      </c>
      <c r="C35" t="s">
        <v>10</v>
      </c>
      <c r="D35" t="s">
        <v>17</v>
      </c>
      <c r="E35">
        <v>35.799999999999997</v>
      </c>
      <c r="F35">
        <v>27.7</v>
      </c>
      <c r="G35">
        <v>68.7</v>
      </c>
      <c r="H35">
        <v>32.799999999999997</v>
      </c>
      <c r="I35">
        <v>266.2</v>
      </c>
    </row>
    <row r="36" spans="1:9" x14ac:dyDescent="0.75">
      <c r="A36">
        <v>2009</v>
      </c>
      <c r="B36" t="s">
        <v>27</v>
      </c>
      <c r="C36" t="s">
        <v>9</v>
      </c>
      <c r="D36" t="s">
        <v>17</v>
      </c>
      <c r="E36">
        <v>-8.3000000000000007</v>
      </c>
      <c r="F36">
        <v>39.4</v>
      </c>
      <c r="G36">
        <v>53.7</v>
      </c>
      <c r="H36">
        <v>13</v>
      </c>
      <c r="I36">
        <v>134.69999999999999</v>
      </c>
    </row>
    <row r="37" spans="1:9" x14ac:dyDescent="0.75">
      <c r="A37">
        <v>2015</v>
      </c>
      <c r="B37" t="s">
        <v>25</v>
      </c>
      <c r="C37" t="s">
        <v>12</v>
      </c>
      <c r="D37" t="s">
        <v>18</v>
      </c>
      <c r="E37">
        <v>24.9</v>
      </c>
      <c r="F37">
        <v>115.6</v>
      </c>
      <c r="G37">
        <v>72.8</v>
      </c>
      <c r="H37">
        <v>8</v>
      </c>
      <c r="I37">
        <v>607.20000000000005</v>
      </c>
    </row>
    <row r="38" spans="1:9" x14ac:dyDescent="0.75">
      <c r="A38">
        <v>2014</v>
      </c>
      <c r="B38" t="s">
        <v>25</v>
      </c>
      <c r="C38" t="s">
        <v>12</v>
      </c>
      <c r="D38" t="s">
        <v>17</v>
      </c>
      <c r="E38">
        <v>4.9000000000000004</v>
      </c>
      <c r="F38">
        <v>24.1</v>
      </c>
      <c r="G38">
        <v>42</v>
      </c>
      <c r="H38">
        <v>8</v>
      </c>
      <c r="I38">
        <v>178.1</v>
      </c>
    </row>
    <row r="39" spans="1:9" x14ac:dyDescent="0.75">
      <c r="A39">
        <v>2014</v>
      </c>
      <c r="B39" t="s">
        <v>23</v>
      </c>
      <c r="C39" t="s">
        <v>9</v>
      </c>
      <c r="D39" t="s">
        <v>17</v>
      </c>
      <c r="E39">
        <v>36.200000000000003</v>
      </c>
      <c r="F39">
        <v>187.6</v>
      </c>
      <c r="G39">
        <v>83.4</v>
      </c>
      <c r="H39">
        <v>3.5</v>
      </c>
      <c r="I39">
        <v>525.79999999999995</v>
      </c>
    </row>
    <row r="40" spans="1:9" x14ac:dyDescent="0.75">
      <c r="A40">
        <v>2018</v>
      </c>
      <c r="B40" t="s">
        <v>25</v>
      </c>
      <c r="C40" t="s">
        <v>12</v>
      </c>
      <c r="D40" t="s">
        <v>15</v>
      </c>
      <c r="E40">
        <v>38.6</v>
      </c>
      <c r="F40">
        <v>78.8</v>
      </c>
      <c r="G40">
        <v>47.2</v>
      </c>
      <c r="H40">
        <v>9.3000000000000007</v>
      </c>
      <c r="I40">
        <v>296.7</v>
      </c>
    </row>
    <row r="41" spans="1:9" x14ac:dyDescent="0.75">
      <c r="A41">
        <v>2011</v>
      </c>
      <c r="B41" t="s">
        <v>20</v>
      </c>
      <c r="C41" t="s">
        <v>10</v>
      </c>
      <c r="D41" t="s">
        <v>17</v>
      </c>
      <c r="E41">
        <v>37.200000000000003</v>
      </c>
      <c r="F41">
        <v>67.8</v>
      </c>
      <c r="G41">
        <v>52.1</v>
      </c>
      <c r="H41">
        <v>33.200000000000003</v>
      </c>
      <c r="I41">
        <v>221.4</v>
      </c>
    </row>
    <row r="42" spans="1:9" x14ac:dyDescent="0.75">
      <c r="A42">
        <v>2022</v>
      </c>
      <c r="B42" t="s">
        <v>29</v>
      </c>
      <c r="C42" t="s">
        <v>11</v>
      </c>
      <c r="D42" t="s">
        <v>18</v>
      </c>
      <c r="E42">
        <v>13.7</v>
      </c>
      <c r="F42">
        <v>51.7</v>
      </c>
      <c r="G42">
        <v>33.5</v>
      </c>
      <c r="H42">
        <v>44.1</v>
      </c>
      <c r="I42">
        <v>365.8</v>
      </c>
    </row>
    <row r="43" spans="1:9" x14ac:dyDescent="0.75">
      <c r="A43">
        <v>2019</v>
      </c>
      <c r="B43" t="s">
        <v>19</v>
      </c>
      <c r="C43" t="s">
        <v>9</v>
      </c>
      <c r="D43" t="s">
        <v>14</v>
      </c>
      <c r="E43">
        <v>33.1</v>
      </c>
      <c r="F43">
        <v>44.5</v>
      </c>
      <c r="G43">
        <v>36.700000000000003</v>
      </c>
      <c r="H43">
        <v>40.700000000000003</v>
      </c>
      <c r="I43">
        <v>661</v>
      </c>
    </row>
    <row r="44" spans="1:9" x14ac:dyDescent="0.75">
      <c r="A44">
        <v>2024</v>
      </c>
      <c r="B44" t="s">
        <v>27</v>
      </c>
      <c r="C44" t="s">
        <v>9</v>
      </c>
      <c r="D44" t="s">
        <v>15</v>
      </c>
      <c r="E44">
        <v>32.200000000000003</v>
      </c>
      <c r="F44">
        <v>31.4</v>
      </c>
      <c r="G44">
        <v>61</v>
      </c>
      <c r="H44">
        <v>34.299999999999997</v>
      </c>
      <c r="I44">
        <v>374.5</v>
      </c>
    </row>
    <row r="45" spans="1:9" x14ac:dyDescent="0.75">
      <c r="A45">
        <v>2002</v>
      </c>
      <c r="B45" t="s">
        <v>29</v>
      </c>
      <c r="C45" t="s">
        <v>11</v>
      </c>
      <c r="D45" t="s">
        <v>14</v>
      </c>
      <c r="E45">
        <v>6</v>
      </c>
      <c r="F45">
        <v>13.5</v>
      </c>
      <c r="G45">
        <v>46.1</v>
      </c>
      <c r="H45">
        <v>5.5</v>
      </c>
      <c r="I45">
        <v>625.5</v>
      </c>
    </row>
    <row r="46" spans="1:9" x14ac:dyDescent="0.75">
      <c r="A46">
        <v>2004</v>
      </c>
      <c r="B46" t="s">
        <v>21</v>
      </c>
      <c r="C46" t="s">
        <v>11</v>
      </c>
      <c r="D46" t="s">
        <v>15</v>
      </c>
      <c r="E46">
        <v>31.4</v>
      </c>
      <c r="F46">
        <v>24.9</v>
      </c>
      <c r="G46">
        <v>80.099999999999994</v>
      </c>
      <c r="H46">
        <v>14.5</v>
      </c>
      <c r="I46">
        <v>187.8</v>
      </c>
    </row>
    <row r="47" spans="1:9" x14ac:dyDescent="0.75">
      <c r="A47">
        <v>2018</v>
      </c>
      <c r="B47" t="s">
        <v>28</v>
      </c>
      <c r="C47" t="s">
        <v>10</v>
      </c>
      <c r="D47" t="s">
        <v>16</v>
      </c>
      <c r="E47">
        <v>-8.1</v>
      </c>
      <c r="F47">
        <v>144.1</v>
      </c>
      <c r="G47">
        <v>30.9</v>
      </c>
      <c r="H47">
        <v>15.5</v>
      </c>
      <c r="I47">
        <v>640.9</v>
      </c>
    </row>
    <row r="48" spans="1:9" x14ac:dyDescent="0.75">
      <c r="A48">
        <v>2006</v>
      </c>
      <c r="B48" t="s">
        <v>20</v>
      </c>
      <c r="C48" t="s">
        <v>10</v>
      </c>
      <c r="D48" t="s">
        <v>13</v>
      </c>
      <c r="E48">
        <v>19.8</v>
      </c>
      <c r="F48">
        <v>75.400000000000006</v>
      </c>
      <c r="G48">
        <v>52.7</v>
      </c>
      <c r="H48">
        <v>12.5</v>
      </c>
      <c r="I48">
        <v>265.89999999999998</v>
      </c>
    </row>
    <row r="49" spans="1:9" x14ac:dyDescent="0.75">
      <c r="A49">
        <v>2020</v>
      </c>
      <c r="B49" t="s">
        <v>24</v>
      </c>
      <c r="C49" t="s">
        <v>10</v>
      </c>
      <c r="D49" t="s">
        <v>16</v>
      </c>
      <c r="E49">
        <v>1.5</v>
      </c>
      <c r="F49">
        <v>143.30000000000001</v>
      </c>
      <c r="G49">
        <v>50.2</v>
      </c>
      <c r="H49">
        <v>25.8</v>
      </c>
      <c r="I49">
        <v>574.20000000000005</v>
      </c>
    </row>
    <row r="50" spans="1:9" x14ac:dyDescent="0.75">
      <c r="A50">
        <v>2008</v>
      </c>
      <c r="B50" t="s">
        <v>30</v>
      </c>
      <c r="C50" t="s">
        <v>12</v>
      </c>
      <c r="D50" t="s">
        <v>17</v>
      </c>
      <c r="E50">
        <v>-4</v>
      </c>
      <c r="F50">
        <v>30.7</v>
      </c>
      <c r="G50">
        <v>31.2</v>
      </c>
      <c r="H50">
        <v>26.8</v>
      </c>
      <c r="I50">
        <v>496</v>
      </c>
    </row>
    <row r="51" spans="1:9" x14ac:dyDescent="0.75">
      <c r="A51">
        <v>2006</v>
      </c>
      <c r="B51" t="s">
        <v>27</v>
      </c>
      <c r="C51" t="s">
        <v>9</v>
      </c>
      <c r="D51" t="s">
        <v>14</v>
      </c>
      <c r="E51">
        <v>-6.2</v>
      </c>
      <c r="F51">
        <v>20.100000000000001</v>
      </c>
      <c r="G51">
        <v>37.5</v>
      </c>
      <c r="H51">
        <v>17.8</v>
      </c>
      <c r="I51">
        <v>750.4</v>
      </c>
    </row>
    <row r="52" spans="1:9" x14ac:dyDescent="0.75">
      <c r="A52">
        <v>2017</v>
      </c>
      <c r="B52" t="s">
        <v>29</v>
      </c>
      <c r="C52" t="s">
        <v>11</v>
      </c>
      <c r="D52" t="s">
        <v>17</v>
      </c>
      <c r="E52">
        <v>24.8</v>
      </c>
      <c r="F52">
        <v>51.3</v>
      </c>
      <c r="G52">
        <v>54.8</v>
      </c>
      <c r="H52">
        <v>17.7</v>
      </c>
      <c r="I52">
        <v>371.1</v>
      </c>
    </row>
    <row r="53" spans="1:9" x14ac:dyDescent="0.75">
      <c r="A53">
        <v>2003</v>
      </c>
      <c r="B53" t="s">
        <v>24</v>
      </c>
      <c r="C53" t="s">
        <v>10</v>
      </c>
      <c r="D53" t="s">
        <v>13</v>
      </c>
      <c r="E53">
        <v>7</v>
      </c>
      <c r="F53">
        <v>25.7</v>
      </c>
      <c r="G53">
        <v>59.6</v>
      </c>
      <c r="H53">
        <v>41.4</v>
      </c>
      <c r="I53">
        <v>146.30000000000001</v>
      </c>
    </row>
    <row r="54" spans="1:9" x14ac:dyDescent="0.75">
      <c r="A54">
        <v>2024</v>
      </c>
      <c r="B54" t="s">
        <v>28</v>
      </c>
      <c r="C54" t="s">
        <v>10</v>
      </c>
      <c r="D54" t="s">
        <v>15</v>
      </c>
      <c r="E54">
        <v>26.2</v>
      </c>
      <c r="F54">
        <v>59.6</v>
      </c>
      <c r="G54">
        <v>54.3</v>
      </c>
      <c r="H54">
        <v>39.5</v>
      </c>
      <c r="I54">
        <v>113.4</v>
      </c>
    </row>
    <row r="55" spans="1:9" x14ac:dyDescent="0.75">
      <c r="A55">
        <v>2013</v>
      </c>
      <c r="B55" t="s">
        <v>23</v>
      </c>
      <c r="C55" t="s">
        <v>9</v>
      </c>
      <c r="D55" t="s">
        <v>13</v>
      </c>
      <c r="E55">
        <v>-6.7</v>
      </c>
      <c r="F55">
        <v>10.7</v>
      </c>
      <c r="G55">
        <v>61.9</v>
      </c>
      <c r="H55">
        <v>15.4</v>
      </c>
      <c r="I55">
        <v>678.8</v>
      </c>
    </row>
    <row r="56" spans="1:9" x14ac:dyDescent="0.75">
      <c r="A56">
        <v>2017</v>
      </c>
      <c r="B56" t="s">
        <v>24</v>
      </c>
      <c r="C56" t="s">
        <v>10</v>
      </c>
      <c r="D56" t="s">
        <v>18</v>
      </c>
      <c r="E56">
        <v>5.8</v>
      </c>
      <c r="F56">
        <v>5.7</v>
      </c>
      <c r="G56">
        <v>65.7</v>
      </c>
      <c r="H56">
        <v>45.7</v>
      </c>
      <c r="I56">
        <v>467.3</v>
      </c>
    </row>
    <row r="57" spans="1:9" x14ac:dyDescent="0.75">
      <c r="A57">
        <v>2025</v>
      </c>
      <c r="B57" t="s">
        <v>20</v>
      </c>
      <c r="C57" t="s">
        <v>10</v>
      </c>
      <c r="D57" t="s">
        <v>13</v>
      </c>
      <c r="E57">
        <v>17</v>
      </c>
      <c r="F57">
        <v>65.900000000000006</v>
      </c>
      <c r="G57">
        <v>30.6</v>
      </c>
      <c r="H57">
        <v>47.6</v>
      </c>
      <c r="I57">
        <v>642.70000000000005</v>
      </c>
    </row>
    <row r="58" spans="1:9" x14ac:dyDescent="0.75">
      <c r="A58">
        <v>2008</v>
      </c>
      <c r="B58" t="s">
        <v>20</v>
      </c>
      <c r="C58" t="s">
        <v>10</v>
      </c>
      <c r="D58" t="s">
        <v>18</v>
      </c>
      <c r="E58">
        <v>29.5</v>
      </c>
      <c r="F58">
        <v>146.80000000000001</v>
      </c>
      <c r="G58">
        <v>57.8</v>
      </c>
      <c r="H58">
        <v>16.3</v>
      </c>
      <c r="I58">
        <v>264.10000000000002</v>
      </c>
    </row>
    <row r="59" spans="1:9" x14ac:dyDescent="0.75">
      <c r="A59">
        <v>2025</v>
      </c>
      <c r="B59" t="s">
        <v>23</v>
      </c>
      <c r="C59" t="s">
        <v>9</v>
      </c>
      <c r="D59" t="s">
        <v>13</v>
      </c>
      <c r="E59">
        <v>5.9</v>
      </c>
      <c r="F59">
        <v>68</v>
      </c>
      <c r="G59">
        <v>87.8</v>
      </c>
      <c r="H59">
        <v>17.7</v>
      </c>
      <c r="I59">
        <v>341.6</v>
      </c>
    </row>
    <row r="60" spans="1:9" x14ac:dyDescent="0.75">
      <c r="A60">
        <v>2020</v>
      </c>
      <c r="B60" t="s">
        <v>30</v>
      </c>
      <c r="C60" t="s">
        <v>12</v>
      </c>
      <c r="D60" t="s">
        <v>18</v>
      </c>
      <c r="E60">
        <v>21.3</v>
      </c>
      <c r="F60">
        <v>74.900000000000006</v>
      </c>
      <c r="G60">
        <v>61.1</v>
      </c>
      <c r="H60">
        <v>25.3</v>
      </c>
      <c r="I60">
        <v>121.1</v>
      </c>
    </row>
    <row r="61" spans="1:9" x14ac:dyDescent="0.75">
      <c r="A61">
        <v>2001</v>
      </c>
      <c r="B61" t="s">
        <v>19</v>
      </c>
      <c r="C61" t="s">
        <v>9</v>
      </c>
      <c r="D61" t="s">
        <v>14</v>
      </c>
      <c r="E61">
        <v>34.299999999999997</v>
      </c>
      <c r="F61">
        <v>53</v>
      </c>
      <c r="G61">
        <v>70.7</v>
      </c>
      <c r="H61">
        <v>47.1</v>
      </c>
      <c r="I61">
        <v>773</v>
      </c>
    </row>
    <row r="62" spans="1:9" x14ac:dyDescent="0.75">
      <c r="A62">
        <v>2019</v>
      </c>
      <c r="B62" t="s">
        <v>24</v>
      </c>
      <c r="C62" t="s">
        <v>10</v>
      </c>
      <c r="D62" t="s">
        <v>17</v>
      </c>
      <c r="E62">
        <v>20.8</v>
      </c>
      <c r="F62">
        <v>56.9</v>
      </c>
      <c r="G62">
        <v>48.7</v>
      </c>
      <c r="H62">
        <v>43.8</v>
      </c>
      <c r="I62">
        <v>567.5</v>
      </c>
    </row>
    <row r="63" spans="1:9" x14ac:dyDescent="0.75">
      <c r="A63">
        <v>2014</v>
      </c>
      <c r="B63" t="s">
        <v>23</v>
      </c>
      <c r="C63" t="s">
        <v>9</v>
      </c>
      <c r="D63" t="s">
        <v>17</v>
      </c>
      <c r="E63">
        <v>1.6</v>
      </c>
      <c r="F63">
        <v>12.8</v>
      </c>
      <c r="G63">
        <v>76.400000000000006</v>
      </c>
      <c r="H63">
        <v>5.0999999999999996</v>
      </c>
      <c r="I63">
        <v>753.2</v>
      </c>
    </row>
    <row r="64" spans="1:9" x14ac:dyDescent="0.75">
      <c r="A64">
        <v>2006</v>
      </c>
      <c r="B64" t="s">
        <v>20</v>
      </c>
      <c r="C64" t="s">
        <v>10</v>
      </c>
      <c r="D64" t="s">
        <v>16</v>
      </c>
      <c r="E64">
        <v>-8.8000000000000007</v>
      </c>
      <c r="F64">
        <v>26.6</v>
      </c>
      <c r="G64">
        <v>76.400000000000006</v>
      </c>
      <c r="H64">
        <v>19.600000000000001</v>
      </c>
      <c r="I64">
        <v>285.8</v>
      </c>
    </row>
    <row r="65" spans="1:9" x14ac:dyDescent="0.75">
      <c r="A65">
        <v>2011</v>
      </c>
      <c r="B65" t="s">
        <v>20</v>
      </c>
      <c r="C65" t="s">
        <v>10</v>
      </c>
      <c r="D65" t="s">
        <v>17</v>
      </c>
      <c r="E65">
        <v>33.5</v>
      </c>
      <c r="F65">
        <v>114.8</v>
      </c>
      <c r="G65">
        <v>61.3</v>
      </c>
      <c r="H65">
        <v>27.7</v>
      </c>
      <c r="I65">
        <v>528</v>
      </c>
    </row>
    <row r="66" spans="1:9" x14ac:dyDescent="0.75">
      <c r="A66">
        <v>2007</v>
      </c>
      <c r="B66" t="s">
        <v>29</v>
      </c>
      <c r="C66" t="s">
        <v>11</v>
      </c>
      <c r="D66" t="s">
        <v>15</v>
      </c>
      <c r="E66">
        <v>-8.9</v>
      </c>
      <c r="F66">
        <v>38.700000000000003</v>
      </c>
      <c r="G66">
        <v>88.6</v>
      </c>
      <c r="H66">
        <v>25.2</v>
      </c>
      <c r="I66">
        <v>574.9</v>
      </c>
    </row>
    <row r="67" spans="1:9" x14ac:dyDescent="0.75">
      <c r="A67">
        <v>2014</v>
      </c>
      <c r="B67" t="s">
        <v>25</v>
      </c>
      <c r="C67" t="s">
        <v>12</v>
      </c>
      <c r="D67" t="s">
        <v>13</v>
      </c>
      <c r="E67">
        <v>33.700000000000003</v>
      </c>
      <c r="F67">
        <v>113.2</v>
      </c>
      <c r="G67">
        <v>37.5</v>
      </c>
      <c r="H67">
        <v>9.6999999999999993</v>
      </c>
      <c r="I67">
        <v>322.3</v>
      </c>
    </row>
    <row r="68" spans="1:9" x14ac:dyDescent="0.75">
      <c r="A68">
        <v>2002</v>
      </c>
      <c r="B68" t="s">
        <v>30</v>
      </c>
      <c r="C68" t="s">
        <v>12</v>
      </c>
      <c r="D68" t="s">
        <v>16</v>
      </c>
      <c r="E68">
        <v>16.399999999999999</v>
      </c>
      <c r="F68">
        <v>55.7</v>
      </c>
      <c r="G68">
        <v>31</v>
      </c>
      <c r="H68">
        <v>42.9</v>
      </c>
      <c r="I68">
        <v>693.7</v>
      </c>
    </row>
    <row r="69" spans="1:9" x14ac:dyDescent="0.75">
      <c r="A69">
        <v>2013</v>
      </c>
      <c r="B69" t="s">
        <v>24</v>
      </c>
      <c r="C69" t="s">
        <v>10</v>
      </c>
      <c r="D69" t="s">
        <v>15</v>
      </c>
      <c r="E69">
        <v>37</v>
      </c>
      <c r="F69">
        <v>57.8</v>
      </c>
      <c r="G69">
        <v>76.2</v>
      </c>
      <c r="H69">
        <v>33.799999999999997</v>
      </c>
      <c r="I69">
        <v>763</v>
      </c>
    </row>
    <row r="70" spans="1:9" x14ac:dyDescent="0.75">
      <c r="A70">
        <v>2016</v>
      </c>
      <c r="B70" t="s">
        <v>24</v>
      </c>
      <c r="C70" t="s">
        <v>10</v>
      </c>
      <c r="D70" t="s">
        <v>15</v>
      </c>
      <c r="E70">
        <v>29.9</v>
      </c>
      <c r="F70">
        <v>39</v>
      </c>
      <c r="G70">
        <v>78.400000000000006</v>
      </c>
      <c r="H70">
        <v>41.9</v>
      </c>
      <c r="I70">
        <v>719.4</v>
      </c>
    </row>
    <row r="71" spans="1:9" x14ac:dyDescent="0.75">
      <c r="A71">
        <v>2003</v>
      </c>
      <c r="B71" t="s">
        <v>28</v>
      </c>
      <c r="C71" t="s">
        <v>10</v>
      </c>
      <c r="D71" t="s">
        <v>18</v>
      </c>
      <c r="E71">
        <v>39.9</v>
      </c>
      <c r="F71">
        <v>82.7</v>
      </c>
      <c r="G71">
        <v>37.200000000000003</v>
      </c>
      <c r="H71">
        <v>42.9</v>
      </c>
      <c r="I71">
        <v>617.29999999999995</v>
      </c>
    </row>
    <row r="72" spans="1:9" x14ac:dyDescent="0.75">
      <c r="A72">
        <v>2017</v>
      </c>
      <c r="B72" t="s">
        <v>23</v>
      </c>
      <c r="C72" t="s">
        <v>9</v>
      </c>
      <c r="D72" t="s">
        <v>17</v>
      </c>
      <c r="E72">
        <v>7.5</v>
      </c>
      <c r="F72">
        <v>97</v>
      </c>
      <c r="G72">
        <v>45.9</v>
      </c>
      <c r="H72">
        <v>37.4</v>
      </c>
      <c r="I72">
        <v>294.2</v>
      </c>
    </row>
    <row r="73" spans="1:9" x14ac:dyDescent="0.75">
      <c r="A73">
        <v>2007</v>
      </c>
      <c r="B73" t="s">
        <v>28</v>
      </c>
      <c r="C73" t="s">
        <v>10</v>
      </c>
      <c r="D73" t="s">
        <v>14</v>
      </c>
      <c r="E73">
        <v>28.4</v>
      </c>
      <c r="F73">
        <v>25.3</v>
      </c>
      <c r="G73">
        <v>31.1</v>
      </c>
      <c r="H73">
        <v>22</v>
      </c>
      <c r="I73">
        <v>297.10000000000002</v>
      </c>
    </row>
    <row r="74" spans="1:9" x14ac:dyDescent="0.75">
      <c r="A74">
        <v>2003</v>
      </c>
      <c r="B74" t="s">
        <v>23</v>
      </c>
      <c r="C74" t="s">
        <v>9</v>
      </c>
      <c r="D74" t="s">
        <v>14</v>
      </c>
      <c r="E74">
        <v>10.1</v>
      </c>
      <c r="F74">
        <v>14.1</v>
      </c>
      <c r="G74">
        <v>47.6</v>
      </c>
      <c r="H74">
        <v>30.5</v>
      </c>
      <c r="I74">
        <v>774.4</v>
      </c>
    </row>
    <row r="75" spans="1:9" x14ac:dyDescent="0.75">
      <c r="A75">
        <v>2001</v>
      </c>
      <c r="B75" t="s">
        <v>21</v>
      </c>
      <c r="C75" t="s">
        <v>11</v>
      </c>
      <c r="D75" t="s">
        <v>16</v>
      </c>
      <c r="E75">
        <v>14</v>
      </c>
      <c r="F75">
        <v>7.3</v>
      </c>
      <c r="G75">
        <v>76.400000000000006</v>
      </c>
      <c r="H75">
        <v>8</v>
      </c>
      <c r="I75">
        <v>107.2</v>
      </c>
    </row>
    <row r="76" spans="1:9" x14ac:dyDescent="0.75">
      <c r="A76">
        <v>2005</v>
      </c>
      <c r="B76" t="s">
        <v>20</v>
      </c>
      <c r="C76" t="s">
        <v>10</v>
      </c>
      <c r="D76" t="s">
        <v>14</v>
      </c>
      <c r="E76">
        <v>21.4</v>
      </c>
      <c r="F76">
        <v>72.400000000000006</v>
      </c>
      <c r="G76">
        <v>61.1</v>
      </c>
      <c r="H76">
        <v>33.700000000000003</v>
      </c>
      <c r="I76">
        <v>601.20000000000005</v>
      </c>
    </row>
    <row r="77" spans="1:9" x14ac:dyDescent="0.75">
      <c r="A77">
        <v>2021</v>
      </c>
      <c r="B77" t="s">
        <v>25</v>
      </c>
      <c r="C77" t="s">
        <v>12</v>
      </c>
      <c r="D77" t="s">
        <v>13</v>
      </c>
      <c r="E77">
        <v>33.700000000000003</v>
      </c>
      <c r="F77">
        <v>66.599999999999994</v>
      </c>
      <c r="G77">
        <v>50.9</v>
      </c>
      <c r="H77">
        <v>9</v>
      </c>
      <c r="I77">
        <v>594.4</v>
      </c>
    </row>
    <row r="78" spans="1:9" x14ac:dyDescent="0.75">
      <c r="A78">
        <v>2009</v>
      </c>
      <c r="B78" t="s">
        <v>29</v>
      </c>
      <c r="C78" t="s">
        <v>11</v>
      </c>
      <c r="D78" t="s">
        <v>14</v>
      </c>
      <c r="E78">
        <v>39.200000000000003</v>
      </c>
      <c r="F78">
        <v>222</v>
      </c>
      <c r="G78">
        <v>52.3</v>
      </c>
      <c r="H78">
        <v>34.700000000000003</v>
      </c>
      <c r="I78">
        <v>535.9</v>
      </c>
    </row>
    <row r="79" spans="1:9" x14ac:dyDescent="0.75">
      <c r="A79">
        <v>2003</v>
      </c>
      <c r="B79" t="s">
        <v>25</v>
      </c>
      <c r="C79" t="s">
        <v>12</v>
      </c>
      <c r="D79" t="s">
        <v>16</v>
      </c>
      <c r="E79">
        <v>28.4</v>
      </c>
      <c r="F79">
        <v>53.2</v>
      </c>
      <c r="G79">
        <v>30.1</v>
      </c>
      <c r="H79">
        <v>11.5</v>
      </c>
      <c r="I79">
        <v>793.1</v>
      </c>
    </row>
    <row r="80" spans="1:9" x14ac:dyDescent="0.75">
      <c r="A80">
        <v>2021</v>
      </c>
      <c r="B80" t="s">
        <v>25</v>
      </c>
      <c r="C80" t="s">
        <v>12</v>
      </c>
      <c r="D80" t="s">
        <v>14</v>
      </c>
      <c r="E80">
        <v>10.9</v>
      </c>
      <c r="F80">
        <v>46.3</v>
      </c>
      <c r="G80">
        <v>48</v>
      </c>
      <c r="H80">
        <v>5.9</v>
      </c>
      <c r="I80">
        <v>318.3</v>
      </c>
    </row>
    <row r="81" spans="1:9" x14ac:dyDescent="0.75">
      <c r="A81">
        <v>2017</v>
      </c>
      <c r="B81" t="s">
        <v>25</v>
      </c>
      <c r="C81" t="s">
        <v>12</v>
      </c>
      <c r="D81" t="s">
        <v>13</v>
      </c>
      <c r="E81">
        <v>11.1</v>
      </c>
      <c r="F81">
        <v>61.1</v>
      </c>
      <c r="G81">
        <v>68.8</v>
      </c>
      <c r="H81">
        <v>8.3000000000000007</v>
      </c>
      <c r="I81">
        <v>338</v>
      </c>
    </row>
    <row r="82" spans="1:9" x14ac:dyDescent="0.75">
      <c r="A82">
        <v>2025</v>
      </c>
      <c r="B82" t="s">
        <v>28</v>
      </c>
      <c r="C82" t="s">
        <v>10</v>
      </c>
      <c r="D82" t="s">
        <v>18</v>
      </c>
      <c r="E82">
        <v>26.9</v>
      </c>
      <c r="F82">
        <v>63.5</v>
      </c>
      <c r="G82">
        <v>88.5</v>
      </c>
      <c r="H82">
        <v>0.1</v>
      </c>
      <c r="I82">
        <v>155.30000000000001</v>
      </c>
    </row>
    <row r="83" spans="1:9" x14ac:dyDescent="0.75">
      <c r="A83">
        <v>2011</v>
      </c>
      <c r="B83" t="s">
        <v>23</v>
      </c>
      <c r="C83" t="s">
        <v>9</v>
      </c>
      <c r="D83" t="s">
        <v>16</v>
      </c>
      <c r="E83">
        <v>1.9</v>
      </c>
      <c r="F83">
        <v>43.5</v>
      </c>
      <c r="G83">
        <v>80.8</v>
      </c>
      <c r="H83">
        <v>35.9</v>
      </c>
      <c r="I83">
        <v>410</v>
      </c>
    </row>
    <row r="84" spans="1:9" x14ac:dyDescent="0.75">
      <c r="A84">
        <v>2001</v>
      </c>
      <c r="B84" t="s">
        <v>26</v>
      </c>
      <c r="C84" t="s">
        <v>12</v>
      </c>
      <c r="D84" t="s">
        <v>18</v>
      </c>
      <c r="E84">
        <v>-4.5</v>
      </c>
      <c r="F84">
        <v>26.1</v>
      </c>
      <c r="G84">
        <v>31.4</v>
      </c>
      <c r="H84">
        <v>36.6</v>
      </c>
      <c r="I84">
        <v>282.7</v>
      </c>
    </row>
    <row r="85" spans="1:9" x14ac:dyDescent="0.75">
      <c r="A85">
        <v>2009</v>
      </c>
      <c r="B85" t="s">
        <v>21</v>
      </c>
      <c r="C85" t="s">
        <v>11</v>
      </c>
      <c r="D85" t="s">
        <v>18</v>
      </c>
      <c r="E85">
        <v>7.7</v>
      </c>
      <c r="F85">
        <v>51.1</v>
      </c>
      <c r="G85">
        <v>83.9</v>
      </c>
      <c r="H85">
        <v>25.7</v>
      </c>
      <c r="I85">
        <v>340.4</v>
      </c>
    </row>
    <row r="86" spans="1:9" x14ac:dyDescent="0.75">
      <c r="A86">
        <v>2003</v>
      </c>
      <c r="B86" t="s">
        <v>27</v>
      </c>
      <c r="C86" t="s">
        <v>9</v>
      </c>
      <c r="D86" t="s">
        <v>18</v>
      </c>
      <c r="E86">
        <v>4.4000000000000004</v>
      </c>
      <c r="F86">
        <v>49.6</v>
      </c>
      <c r="G86">
        <v>77</v>
      </c>
      <c r="H86">
        <v>8.1</v>
      </c>
      <c r="I86">
        <v>684.2</v>
      </c>
    </row>
    <row r="87" spans="1:9" x14ac:dyDescent="0.75">
      <c r="A87">
        <v>2013</v>
      </c>
      <c r="B87" t="s">
        <v>25</v>
      </c>
      <c r="C87" t="s">
        <v>12</v>
      </c>
      <c r="D87" t="s">
        <v>15</v>
      </c>
      <c r="E87">
        <v>4.8</v>
      </c>
      <c r="F87">
        <v>49</v>
      </c>
      <c r="G87">
        <v>76.8</v>
      </c>
      <c r="H87">
        <v>4.2</v>
      </c>
      <c r="I87">
        <v>754.8</v>
      </c>
    </row>
    <row r="88" spans="1:9" x14ac:dyDescent="0.75">
      <c r="A88">
        <v>2015</v>
      </c>
      <c r="B88" t="s">
        <v>19</v>
      </c>
      <c r="C88" t="s">
        <v>9</v>
      </c>
      <c r="D88" t="s">
        <v>17</v>
      </c>
      <c r="E88">
        <v>1.7</v>
      </c>
      <c r="F88">
        <v>88.8</v>
      </c>
      <c r="G88">
        <v>57.5</v>
      </c>
      <c r="H88">
        <v>1</v>
      </c>
      <c r="I88">
        <v>230</v>
      </c>
    </row>
    <row r="89" spans="1:9" x14ac:dyDescent="0.75">
      <c r="A89">
        <v>2014</v>
      </c>
      <c r="B89" t="s">
        <v>28</v>
      </c>
      <c r="C89" t="s">
        <v>10</v>
      </c>
      <c r="D89" t="s">
        <v>15</v>
      </c>
      <c r="E89">
        <v>-7.9</v>
      </c>
      <c r="F89">
        <v>50.4</v>
      </c>
      <c r="G89">
        <v>53.9</v>
      </c>
      <c r="H89">
        <v>8.3000000000000007</v>
      </c>
      <c r="I89">
        <v>360.8</v>
      </c>
    </row>
    <row r="90" spans="1:9" x14ac:dyDescent="0.75">
      <c r="A90">
        <v>2007</v>
      </c>
      <c r="B90" t="s">
        <v>30</v>
      </c>
      <c r="C90" t="s">
        <v>12</v>
      </c>
      <c r="D90" t="s">
        <v>17</v>
      </c>
      <c r="E90">
        <v>-9.1</v>
      </c>
      <c r="F90">
        <v>14.5</v>
      </c>
      <c r="G90">
        <v>48.2</v>
      </c>
      <c r="H90">
        <v>44.5</v>
      </c>
      <c r="I90">
        <v>750</v>
      </c>
    </row>
    <row r="91" spans="1:9" x14ac:dyDescent="0.75">
      <c r="A91">
        <v>2013</v>
      </c>
      <c r="B91" t="s">
        <v>29</v>
      </c>
      <c r="C91" t="s">
        <v>11</v>
      </c>
      <c r="D91" t="s">
        <v>18</v>
      </c>
      <c r="E91">
        <v>39.4</v>
      </c>
      <c r="F91">
        <v>29.9</v>
      </c>
      <c r="G91">
        <v>33.9</v>
      </c>
      <c r="H91">
        <v>12.1</v>
      </c>
      <c r="I91">
        <v>143.30000000000001</v>
      </c>
    </row>
    <row r="92" spans="1:9" x14ac:dyDescent="0.75">
      <c r="A92">
        <v>2022</v>
      </c>
      <c r="B92" t="s">
        <v>27</v>
      </c>
      <c r="C92" t="s">
        <v>9</v>
      </c>
      <c r="D92" t="s">
        <v>16</v>
      </c>
      <c r="E92">
        <v>11.4</v>
      </c>
      <c r="F92">
        <v>43.1</v>
      </c>
      <c r="G92">
        <v>43.7</v>
      </c>
      <c r="H92">
        <v>17.7</v>
      </c>
      <c r="I92">
        <v>164.7</v>
      </c>
    </row>
    <row r="93" spans="1:9" x14ac:dyDescent="0.75">
      <c r="A93">
        <v>2024</v>
      </c>
      <c r="B93" t="s">
        <v>26</v>
      </c>
      <c r="C93" t="s">
        <v>12</v>
      </c>
      <c r="D93" t="s">
        <v>17</v>
      </c>
      <c r="E93">
        <v>9.1999999999999993</v>
      </c>
      <c r="F93">
        <v>52.2</v>
      </c>
      <c r="G93">
        <v>44.8</v>
      </c>
      <c r="H93">
        <v>5.3</v>
      </c>
      <c r="I93">
        <v>214</v>
      </c>
    </row>
    <row r="94" spans="1:9" x14ac:dyDescent="0.75">
      <c r="A94">
        <v>2007</v>
      </c>
      <c r="B94" t="s">
        <v>19</v>
      </c>
      <c r="C94" t="s">
        <v>9</v>
      </c>
      <c r="D94" t="s">
        <v>13</v>
      </c>
      <c r="E94">
        <v>24</v>
      </c>
      <c r="F94">
        <v>73.400000000000006</v>
      </c>
      <c r="G94">
        <v>59</v>
      </c>
      <c r="H94">
        <v>11.1</v>
      </c>
      <c r="I94">
        <v>516.6</v>
      </c>
    </row>
    <row r="95" spans="1:9" x14ac:dyDescent="0.75">
      <c r="A95">
        <v>2020</v>
      </c>
      <c r="B95" t="s">
        <v>26</v>
      </c>
      <c r="C95" t="s">
        <v>12</v>
      </c>
      <c r="D95" t="s">
        <v>13</v>
      </c>
      <c r="E95">
        <v>0.9</v>
      </c>
      <c r="F95">
        <v>52.5</v>
      </c>
      <c r="G95">
        <v>74.8</v>
      </c>
      <c r="H95">
        <v>26</v>
      </c>
      <c r="I95">
        <v>205.3</v>
      </c>
    </row>
    <row r="96" spans="1:9" x14ac:dyDescent="0.75">
      <c r="A96">
        <v>2015</v>
      </c>
      <c r="B96" t="s">
        <v>27</v>
      </c>
      <c r="C96" t="s">
        <v>9</v>
      </c>
      <c r="D96" t="s">
        <v>14</v>
      </c>
      <c r="E96">
        <v>37.5</v>
      </c>
      <c r="F96">
        <v>5.9</v>
      </c>
      <c r="G96">
        <v>58.4</v>
      </c>
      <c r="H96">
        <v>30.4</v>
      </c>
      <c r="I96">
        <v>777.7</v>
      </c>
    </row>
    <row r="97" spans="1:9" x14ac:dyDescent="0.75">
      <c r="A97">
        <v>2012</v>
      </c>
      <c r="B97" t="s">
        <v>25</v>
      </c>
      <c r="C97" t="s">
        <v>12</v>
      </c>
      <c r="D97" t="s">
        <v>17</v>
      </c>
      <c r="E97">
        <v>29.3</v>
      </c>
      <c r="F97">
        <v>16.3</v>
      </c>
      <c r="G97">
        <v>33.5</v>
      </c>
      <c r="H97">
        <v>12.3</v>
      </c>
      <c r="I97">
        <v>412.7</v>
      </c>
    </row>
    <row r="98" spans="1:9" x14ac:dyDescent="0.75">
      <c r="A98">
        <v>2017</v>
      </c>
      <c r="B98" t="s">
        <v>19</v>
      </c>
      <c r="C98" t="s">
        <v>9</v>
      </c>
      <c r="D98" t="s">
        <v>16</v>
      </c>
      <c r="E98">
        <v>-5.5</v>
      </c>
      <c r="F98">
        <v>77</v>
      </c>
      <c r="G98">
        <v>87.5</v>
      </c>
      <c r="H98">
        <v>2.9</v>
      </c>
      <c r="I98">
        <v>451.1</v>
      </c>
    </row>
    <row r="99" spans="1:9" x14ac:dyDescent="0.75">
      <c r="A99">
        <v>2014</v>
      </c>
      <c r="B99" t="s">
        <v>26</v>
      </c>
      <c r="C99" t="s">
        <v>12</v>
      </c>
      <c r="D99" t="s">
        <v>15</v>
      </c>
      <c r="E99">
        <v>10.9</v>
      </c>
      <c r="F99">
        <v>42.2</v>
      </c>
      <c r="G99">
        <v>86.6</v>
      </c>
      <c r="H99">
        <v>19.600000000000001</v>
      </c>
      <c r="I99">
        <v>272.7</v>
      </c>
    </row>
    <row r="100" spans="1:9" x14ac:dyDescent="0.75">
      <c r="A100">
        <v>2020</v>
      </c>
      <c r="B100" t="s">
        <v>29</v>
      </c>
      <c r="C100" t="s">
        <v>11</v>
      </c>
      <c r="D100" t="s">
        <v>18</v>
      </c>
      <c r="E100">
        <v>34</v>
      </c>
      <c r="F100">
        <v>56</v>
      </c>
      <c r="G100">
        <v>77.099999999999994</v>
      </c>
      <c r="H100">
        <v>11.7</v>
      </c>
      <c r="I100">
        <v>429.7</v>
      </c>
    </row>
    <row r="101" spans="1:9" x14ac:dyDescent="0.75">
      <c r="A101">
        <v>2023</v>
      </c>
      <c r="B101" t="s">
        <v>23</v>
      </c>
      <c r="C101" t="s">
        <v>9</v>
      </c>
      <c r="D101" t="s">
        <v>14</v>
      </c>
      <c r="E101">
        <v>37.200000000000003</v>
      </c>
      <c r="F101">
        <v>38</v>
      </c>
      <c r="G101">
        <v>89.5</v>
      </c>
      <c r="H101">
        <v>11</v>
      </c>
      <c r="I101">
        <v>563.29999999999995</v>
      </c>
    </row>
    <row r="102" spans="1:9" x14ac:dyDescent="0.75">
      <c r="A102">
        <v>2025</v>
      </c>
      <c r="B102" t="s">
        <v>20</v>
      </c>
      <c r="C102" t="s">
        <v>10</v>
      </c>
      <c r="D102" t="s">
        <v>13</v>
      </c>
      <c r="E102">
        <v>13.4</v>
      </c>
      <c r="F102">
        <v>29.8</v>
      </c>
      <c r="G102">
        <v>62.7</v>
      </c>
      <c r="H102">
        <v>48</v>
      </c>
      <c r="I102">
        <v>625.79999999999995</v>
      </c>
    </row>
    <row r="103" spans="1:9" x14ac:dyDescent="0.75">
      <c r="A103">
        <v>2024</v>
      </c>
      <c r="B103" t="s">
        <v>23</v>
      </c>
      <c r="C103" t="s">
        <v>9</v>
      </c>
      <c r="D103" t="s">
        <v>15</v>
      </c>
      <c r="E103">
        <v>20.7</v>
      </c>
      <c r="F103">
        <v>39.200000000000003</v>
      </c>
      <c r="G103">
        <v>87.8</v>
      </c>
      <c r="H103">
        <v>30.8</v>
      </c>
      <c r="I103">
        <v>627.70000000000005</v>
      </c>
    </row>
    <row r="104" spans="1:9" x14ac:dyDescent="0.75">
      <c r="A104">
        <v>2012</v>
      </c>
      <c r="B104" t="s">
        <v>27</v>
      </c>
      <c r="C104" t="s">
        <v>9</v>
      </c>
      <c r="D104" t="s">
        <v>15</v>
      </c>
      <c r="E104">
        <v>-1.6</v>
      </c>
      <c r="F104">
        <v>56.5</v>
      </c>
      <c r="G104">
        <v>34.5</v>
      </c>
      <c r="H104">
        <v>27.8</v>
      </c>
      <c r="I104">
        <v>504.5</v>
      </c>
    </row>
    <row r="105" spans="1:9" x14ac:dyDescent="0.75">
      <c r="A105">
        <v>2008</v>
      </c>
      <c r="B105" t="s">
        <v>28</v>
      </c>
      <c r="C105" t="s">
        <v>10</v>
      </c>
      <c r="D105" t="s">
        <v>18</v>
      </c>
      <c r="E105">
        <v>39.6</v>
      </c>
      <c r="F105">
        <v>50.1</v>
      </c>
      <c r="G105">
        <v>51.9</v>
      </c>
      <c r="H105">
        <v>20.8</v>
      </c>
      <c r="I105">
        <v>733.1</v>
      </c>
    </row>
    <row r="106" spans="1:9" x14ac:dyDescent="0.75">
      <c r="A106">
        <v>2014</v>
      </c>
      <c r="B106" t="s">
        <v>20</v>
      </c>
      <c r="C106" t="s">
        <v>10</v>
      </c>
      <c r="D106" t="s">
        <v>17</v>
      </c>
      <c r="E106">
        <v>1.6</v>
      </c>
      <c r="F106">
        <v>96.5</v>
      </c>
      <c r="G106">
        <v>43.5</v>
      </c>
      <c r="H106">
        <v>21.4</v>
      </c>
      <c r="I106">
        <v>672.2</v>
      </c>
    </row>
    <row r="107" spans="1:9" x14ac:dyDescent="0.75">
      <c r="A107">
        <v>2012</v>
      </c>
      <c r="B107" t="s">
        <v>21</v>
      </c>
      <c r="C107" t="s">
        <v>11</v>
      </c>
      <c r="D107" t="s">
        <v>13</v>
      </c>
      <c r="E107">
        <v>37.1</v>
      </c>
      <c r="F107">
        <v>11.7</v>
      </c>
      <c r="G107">
        <v>41.7</v>
      </c>
      <c r="H107">
        <v>27</v>
      </c>
      <c r="I107">
        <v>629.9</v>
      </c>
    </row>
    <row r="108" spans="1:9" x14ac:dyDescent="0.75">
      <c r="A108">
        <v>2000</v>
      </c>
      <c r="B108" t="s">
        <v>29</v>
      </c>
      <c r="C108" t="s">
        <v>11</v>
      </c>
      <c r="D108" t="s">
        <v>16</v>
      </c>
      <c r="E108">
        <v>22.5</v>
      </c>
      <c r="F108">
        <v>13.5</v>
      </c>
      <c r="G108">
        <v>38.4</v>
      </c>
      <c r="H108">
        <v>34.799999999999997</v>
      </c>
      <c r="I108">
        <v>138.9</v>
      </c>
    </row>
    <row r="109" spans="1:9" x14ac:dyDescent="0.75">
      <c r="A109">
        <v>2024</v>
      </c>
      <c r="B109" t="s">
        <v>21</v>
      </c>
      <c r="C109" t="s">
        <v>11</v>
      </c>
      <c r="D109" t="s">
        <v>15</v>
      </c>
      <c r="E109">
        <v>20.399999999999999</v>
      </c>
      <c r="F109">
        <v>41.8</v>
      </c>
      <c r="G109">
        <v>67.3</v>
      </c>
      <c r="H109">
        <v>35.1</v>
      </c>
      <c r="I109">
        <v>104.8</v>
      </c>
    </row>
    <row r="110" spans="1:9" x14ac:dyDescent="0.75">
      <c r="A110">
        <v>2006</v>
      </c>
      <c r="B110" t="s">
        <v>19</v>
      </c>
      <c r="C110" t="s">
        <v>9</v>
      </c>
      <c r="D110" t="s">
        <v>18</v>
      </c>
      <c r="E110">
        <v>15.6</v>
      </c>
      <c r="F110">
        <v>74</v>
      </c>
      <c r="G110">
        <v>76.900000000000006</v>
      </c>
      <c r="H110">
        <v>8.6</v>
      </c>
      <c r="I110">
        <v>248.7</v>
      </c>
    </row>
    <row r="111" spans="1:9" x14ac:dyDescent="0.75">
      <c r="A111">
        <v>2008</v>
      </c>
      <c r="B111" t="s">
        <v>24</v>
      </c>
      <c r="C111" t="s">
        <v>10</v>
      </c>
      <c r="D111" t="s">
        <v>16</v>
      </c>
      <c r="E111">
        <v>1.5</v>
      </c>
      <c r="F111">
        <v>85.5</v>
      </c>
      <c r="G111">
        <v>64.7</v>
      </c>
      <c r="H111">
        <v>25</v>
      </c>
      <c r="I111">
        <v>564.5</v>
      </c>
    </row>
    <row r="112" spans="1:9" x14ac:dyDescent="0.75">
      <c r="A112">
        <v>2023</v>
      </c>
      <c r="B112" t="s">
        <v>20</v>
      </c>
      <c r="C112" t="s">
        <v>10</v>
      </c>
      <c r="D112" t="s">
        <v>17</v>
      </c>
      <c r="E112">
        <v>-1.2</v>
      </c>
      <c r="F112">
        <v>30.8</v>
      </c>
      <c r="G112">
        <v>38.799999999999997</v>
      </c>
      <c r="H112">
        <v>20.6</v>
      </c>
      <c r="I112">
        <v>387.8</v>
      </c>
    </row>
    <row r="113" spans="1:9" x14ac:dyDescent="0.75">
      <c r="A113">
        <v>2000</v>
      </c>
      <c r="B113" t="s">
        <v>21</v>
      </c>
      <c r="C113" t="s">
        <v>11</v>
      </c>
      <c r="D113" t="s">
        <v>13</v>
      </c>
      <c r="E113">
        <v>1</v>
      </c>
      <c r="F113">
        <v>1.8</v>
      </c>
      <c r="G113">
        <v>78.7</v>
      </c>
      <c r="H113">
        <v>43.5</v>
      </c>
      <c r="I113">
        <v>381.7</v>
      </c>
    </row>
    <row r="114" spans="1:9" x14ac:dyDescent="0.75">
      <c r="A114">
        <v>2011</v>
      </c>
      <c r="B114" t="s">
        <v>21</v>
      </c>
      <c r="C114" t="s">
        <v>11</v>
      </c>
      <c r="D114" t="s">
        <v>17</v>
      </c>
      <c r="E114">
        <v>-0.7</v>
      </c>
      <c r="F114">
        <v>31.7</v>
      </c>
      <c r="G114">
        <v>68.2</v>
      </c>
      <c r="H114">
        <v>31.6</v>
      </c>
      <c r="I114">
        <v>719.2</v>
      </c>
    </row>
    <row r="115" spans="1:9" x14ac:dyDescent="0.75">
      <c r="A115">
        <v>2007</v>
      </c>
      <c r="B115" t="s">
        <v>26</v>
      </c>
      <c r="C115" t="s">
        <v>12</v>
      </c>
      <c r="D115" t="s">
        <v>15</v>
      </c>
      <c r="E115">
        <v>29</v>
      </c>
      <c r="F115">
        <v>66.8</v>
      </c>
      <c r="G115">
        <v>53.3</v>
      </c>
      <c r="H115">
        <v>26.6</v>
      </c>
      <c r="I115">
        <v>726.9</v>
      </c>
    </row>
    <row r="116" spans="1:9" x14ac:dyDescent="0.75">
      <c r="A116">
        <v>2023</v>
      </c>
      <c r="B116" t="s">
        <v>23</v>
      </c>
      <c r="C116" t="s">
        <v>9</v>
      </c>
      <c r="D116" t="s">
        <v>16</v>
      </c>
      <c r="E116">
        <v>7.5</v>
      </c>
      <c r="F116">
        <v>49.4</v>
      </c>
      <c r="G116">
        <v>70.400000000000006</v>
      </c>
      <c r="H116">
        <v>5.8</v>
      </c>
      <c r="I116">
        <v>736.4</v>
      </c>
    </row>
    <row r="117" spans="1:9" x14ac:dyDescent="0.75">
      <c r="A117">
        <v>2010</v>
      </c>
      <c r="B117" t="s">
        <v>26</v>
      </c>
      <c r="C117" t="s">
        <v>12</v>
      </c>
      <c r="D117" t="s">
        <v>16</v>
      </c>
      <c r="E117">
        <v>-7.1</v>
      </c>
      <c r="F117">
        <v>76</v>
      </c>
      <c r="G117">
        <v>45.6</v>
      </c>
      <c r="H117">
        <v>30.3</v>
      </c>
      <c r="I117">
        <v>319.7</v>
      </c>
    </row>
    <row r="118" spans="1:9" x14ac:dyDescent="0.75">
      <c r="A118">
        <v>2018</v>
      </c>
      <c r="B118" t="s">
        <v>20</v>
      </c>
      <c r="C118" t="s">
        <v>10</v>
      </c>
      <c r="D118" t="s">
        <v>16</v>
      </c>
      <c r="E118">
        <v>38.5</v>
      </c>
      <c r="F118">
        <v>112.1</v>
      </c>
      <c r="G118">
        <v>50.7</v>
      </c>
      <c r="H118">
        <v>5.9</v>
      </c>
      <c r="I118">
        <v>583.70000000000005</v>
      </c>
    </row>
    <row r="119" spans="1:9" x14ac:dyDescent="0.75">
      <c r="A119">
        <v>2016</v>
      </c>
      <c r="B119" t="s">
        <v>20</v>
      </c>
      <c r="C119" t="s">
        <v>10</v>
      </c>
      <c r="D119" t="s">
        <v>15</v>
      </c>
      <c r="E119">
        <v>34.200000000000003</v>
      </c>
      <c r="F119">
        <v>44.1</v>
      </c>
      <c r="G119">
        <v>85</v>
      </c>
      <c r="H119">
        <v>16.899999999999999</v>
      </c>
      <c r="I119">
        <v>290.10000000000002</v>
      </c>
    </row>
    <row r="120" spans="1:9" x14ac:dyDescent="0.75">
      <c r="A120">
        <v>2007</v>
      </c>
      <c r="B120" t="s">
        <v>27</v>
      </c>
      <c r="C120" t="s">
        <v>9</v>
      </c>
      <c r="D120" t="s">
        <v>15</v>
      </c>
      <c r="E120">
        <v>36.4</v>
      </c>
      <c r="F120">
        <v>34.700000000000003</v>
      </c>
      <c r="G120">
        <v>47.4</v>
      </c>
      <c r="H120">
        <v>7.1</v>
      </c>
      <c r="I120">
        <v>233.4</v>
      </c>
    </row>
    <row r="121" spans="1:9" x14ac:dyDescent="0.75">
      <c r="A121">
        <v>2002</v>
      </c>
      <c r="B121" t="s">
        <v>26</v>
      </c>
      <c r="C121" t="s">
        <v>12</v>
      </c>
      <c r="D121" t="s">
        <v>17</v>
      </c>
      <c r="E121">
        <v>39.700000000000003</v>
      </c>
      <c r="F121">
        <v>23</v>
      </c>
      <c r="G121">
        <v>58.2</v>
      </c>
      <c r="H121">
        <v>34.6</v>
      </c>
      <c r="I121">
        <v>229.2</v>
      </c>
    </row>
    <row r="122" spans="1:9" x14ac:dyDescent="0.75">
      <c r="A122">
        <v>2002</v>
      </c>
      <c r="B122" t="s">
        <v>22</v>
      </c>
      <c r="C122" t="s">
        <v>11</v>
      </c>
      <c r="D122" t="s">
        <v>14</v>
      </c>
      <c r="E122">
        <v>-1.3</v>
      </c>
      <c r="F122">
        <v>13.5</v>
      </c>
      <c r="G122">
        <v>83.4</v>
      </c>
      <c r="H122">
        <v>10.3</v>
      </c>
      <c r="I122">
        <v>339.5</v>
      </c>
    </row>
    <row r="123" spans="1:9" x14ac:dyDescent="0.75">
      <c r="A123">
        <v>2000</v>
      </c>
      <c r="B123" t="s">
        <v>30</v>
      </c>
      <c r="C123" t="s">
        <v>12</v>
      </c>
      <c r="D123" t="s">
        <v>17</v>
      </c>
      <c r="E123">
        <v>9.8000000000000007</v>
      </c>
      <c r="F123">
        <v>9.9</v>
      </c>
      <c r="G123">
        <v>72.5</v>
      </c>
      <c r="H123">
        <v>19.600000000000001</v>
      </c>
      <c r="I123">
        <v>401</v>
      </c>
    </row>
    <row r="124" spans="1:9" x14ac:dyDescent="0.75">
      <c r="A124">
        <v>2004</v>
      </c>
      <c r="B124" t="s">
        <v>23</v>
      </c>
      <c r="C124" t="s">
        <v>9</v>
      </c>
      <c r="D124" t="s">
        <v>13</v>
      </c>
      <c r="E124">
        <v>27.9</v>
      </c>
      <c r="F124">
        <v>28.3</v>
      </c>
      <c r="G124">
        <v>33.700000000000003</v>
      </c>
      <c r="H124">
        <v>44.8</v>
      </c>
      <c r="I124">
        <v>681.7</v>
      </c>
    </row>
    <row r="125" spans="1:9" x14ac:dyDescent="0.75">
      <c r="A125">
        <v>2009</v>
      </c>
      <c r="B125" t="s">
        <v>20</v>
      </c>
      <c r="C125" t="s">
        <v>10</v>
      </c>
      <c r="D125" t="s">
        <v>18</v>
      </c>
      <c r="E125">
        <v>24.8</v>
      </c>
      <c r="F125">
        <v>102.1</v>
      </c>
      <c r="G125">
        <v>38.799999999999997</v>
      </c>
      <c r="H125">
        <v>10.199999999999999</v>
      </c>
      <c r="I125">
        <v>183.9</v>
      </c>
    </row>
    <row r="126" spans="1:9" x14ac:dyDescent="0.75">
      <c r="A126">
        <v>2006</v>
      </c>
      <c r="B126" t="s">
        <v>27</v>
      </c>
      <c r="C126" t="s">
        <v>9</v>
      </c>
      <c r="D126" t="s">
        <v>16</v>
      </c>
      <c r="E126">
        <v>-2.2999999999999998</v>
      </c>
      <c r="F126">
        <v>81.099999999999994</v>
      </c>
      <c r="G126">
        <v>30.5</v>
      </c>
      <c r="H126">
        <v>25.4</v>
      </c>
      <c r="I126">
        <v>614.4</v>
      </c>
    </row>
    <row r="127" spans="1:9" x14ac:dyDescent="0.75">
      <c r="A127">
        <v>2025</v>
      </c>
      <c r="B127" t="s">
        <v>24</v>
      </c>
      <c r="C127" t="s">
        <v>10</v>
      </c>
      <c r="D127" t="s">
        <v>14</v>
      </c>
      <c r="E127">
        <v>30.8</v>
      </c>
      <c r="F127">
        <v>33.4</v>
      </c>
      <c r="G127">
        <v>67.900000000000006</v>
      </c>
      <c r="H127">
        <v>21</v>
      </c>
      <c r="I127">
        <v>472</v>
      </c>
    </row>
    <row r="128" spans="1:9" x14ac:dyDescent="0.75">
      <c r="A128">
        <v>2008</v>
      </c>
      <c r="B128" t="s">
        <v>26</v>
      </c>
      <c r="C128" t="s">
        <v>12</v>
      </c>
      <c r="D128" t="s">
        <v>18</v>
      </c>
      <c r="E128">
        <v>1.2</v>
      </c>
      <c r="F128">
        <v>188.7</v>
      </c>
      <c r="G128">
        <v>56.9</v>
      </c>
      <c r="H128">
        <v>0.9</v>
      </c>
      <c r="I128">
        <v>301.60000000000002</v>
      </c>
    </row>
    <row r="129" spans="1:9" x14ac:dyDescent="0.75">
      <c r="A129">
        <v>2006</v>
      </c>
      <c r="B129" t="s">
        <v>23</v>
      </c>
      <c r="C129" t="s">
        <v>9</v>
      </c>
      <c r="D129" t="s">
        <v>14</v>
      </c>
      <c r="E129">
        <v>1.2</v>
      </c>
      <c r="F129">
        <v>30</v>
      </c>
      <c r="G129">
        <v>38.1</v>
      </c>
      <c r="H129">
        <v>39.6</v>
      </c>
      <c r="I129">
        <v>445</v>
      </c>
    </row>
    <row r="130" spans="1:9" x14ac:dyDescent="0.75">
      <c r="A130">
        <v>2008</v>
      </c>
      <c r="B130" t="s">
        <v>24</v>
      </c>
      <c r="C130" t="s">
        <v>10</v>
      </c>
      <c r="D130" t="s">
        <v>17</v>
      </c>
      <c r="E130">
        <v>16.8</v>
      </c>
      <c r="F130">
        <v>119.3</v>
      </c>
      <c r="G130">
        <v>87.5</v>
      </c>
      <c r="H130">
        <v>3.5</v>
      </c>
      <c r="I130">
        <v>310</v>
      </c>
    </row>
    <row r="131" spans="1:9" x14ac:dyDescent="0.75">
      <c r="A131">
        <v>2007</v>
      </c>
      <c r="B131" t="s">
        <v>26</v>
      </c>
      <c r="C131" t="s">
        <v>12</v>
      </c>
      <c r="D131" t="s">
        <v>15</v>
      </c>
      <c r="E131">
        <v>19.600000000000001</v>
      </c>
      <c r="F131">
        <v>138.1</v>
      </c>
      <c r="G131">
        <v>61.8</v>
      </c>
      <c r="H131">
        <v>23.7</v>
      </c>
      <c r="I131">
        <v>517.29999999999995</v>
      </c>
    </row>
    <row r="132" spans="1:9" x14ac:dyDescent="0.75">
      <c r="A132">
        <v>2011</v>
      </c>
      <c r="B132" t="s">
        <v>21</v>
      </c>
      <c r="C132" t="s">
        <v>11</v>
      </c>
      <c r="D132" t="s">
        <v>16</v>
      </c>
      <c r="E132">
        <v>19</v>
      </c>
      <c r="F132">
        <v>70</v>
      </c>
      <c r="G132">
        <v>44.5</v>
      </c>
      <c r="H132">
        <v>28</v>
      </c>
      <c r="I132">
        <v>403.7</v>
      </c>
    </row>
    <row r="133" spans="1:9" x14ac:dyDescent="0.75">
      <c r="A133">
        <v>2001</v>
      </c>
      <c r="B133" t="s">
        <v>24</v>
      </c>
      <c r="C133" t="s">
        <v>10</v>
      </c>
      <c r="D133" t="s">
        <v>17</v>
      </c>
      <c r="E133">
        <v>-5.4</v>
      </c>
      <c r="F133">
        <v>28.1</v>
      </c>
      <c r="G133">
        <v>60</v>
      </c>
      <c r="H133">
        <v>31.4</v>
      </c>
      <c r="I133">
        <v>215.1</v>
      </c>
    </row>
    <row r="134" spans="1:9" x14ac:dyDescent="0.75">
      <c r="A134">
        <v>2000</v>
      </c>
      <c r="B134" t="s">
        <v>27</v>
      </c>
      <c r="C134" t="s">
        <v>9</v>
      </c>
      <c r="D134" t="s">
        <v>18</v>
      </c>
      <c r="E134">
        <v>33.9</v>
      </c>
      <c r="F134">
        <v>37.1</v>
      </c>
      <c r="G134">
        <v>70.8</v>
      </c>
      <c r="H134">
        <v>34.4</v>
      </c>
      <c r="I134">
        <v>181.6</v>
      </c>
    </row>
    <row r="135" spans="1:9" x14ac:dyDescent="0.75">
      <c r="A135">
        <v>2015</v>
      </c>
      <c r="B135" t="s">
        <v>23</v>
      </c>
      <c r="C135" t="s">
        <v>9</v>
      </c>
      <c r="D135" t="s">
        <v>18</v>
      </c>
      <c r="E135">
        <v>3.3</v>
      </c>
      <c r="F135">
        <v>57.5</v>
      </c>
      <c r="G135">
        <v>34.6</v>
      </c>
      <c r="H135">
        <v>12.7</v>
      </c>
      <c r="I135">
        <v>482.7</v>
      </c>
    </row>
    <row r="136" spans="1:9" x14ac:dyDescent="0.75">
      <c r="A136">
        <v>2022</v>
      </c>
      <c r="B136" t="s">
        <v>25</v>
      </c>
      <c r="C136" t="s">
        <v>12</v>
      </c>
      <c r="D136" t="s">
        <v>18</v>
      </c>
      <c r="E136">
        <v>-3.5</v>
      </c>
      <c r="F136">
        <v>13.9</v>
      </c>
      <c r="G136">
        <v>46.5</v>
      </c>
      <c r="H136">
        <v>0.5</v>
      </c>
      <c r="I136">
        <v>731.7</v>
      </c>
    </row>
    <row r="137" spans="1:9" x14ac:dyDescent="0.75">
      <c r="A137">
        <v>2022</v>
      </c>
      <c r="B137" t="s">
        <v>19</v>
      </c>
      <c r="C137" t="s">
        <v>9</v>
      </c>
      <c r="D137" t="s">
        <v>18</v>
      </c>
      <c r="E137">
        <v>34.4</v>
      </c>
      <c r="F137">
        <v>21</v>
      </c>
      <c r="G137">
        <v>78.400000000000006</v>
      </c>
      <c r="H137">
        <v>36.200000000000003</v>
      </c>
      <c r="I137">
        <v>340.8</v>
      </c>
    </row>
    <row r="138" spans="1:9" x14ac:dyDescent="0.75">
      <c r="A138">
        <v>2023</v>
      </c>
      <c r="B138" t="s">
        <v>19</v>
      </c>
      <c r="C138" t="s">
        <v>9</v>
      </c>
      <c r="D138" t="s">
        <v>18</v>
      </c>
      <c r="E138">
        <v>37.799999999999997</v>
      </c>
      <c r="F138">
        <v>19.399999999999999</v>
      </c>
      <c r="G138">
        <v>57.6</v>
      </c>
      <c r="H138">
        <v>26.8</v>
      </c>
      <c r="I138">
        <v>613.1</v>
      </c>
    </row>
    <row r="139" spans="1:9" x14ac:dyDescent="0.75">
      <c r="A139">
        <v>2004</v>
      </c>
      <c r="B139" t="s">
        <v>23</v>
      </c>
      <c r="C139" t="s">
        <v>9</v>
      </c>
      <c r="D139" t="s">
        <v>14</v>
      </c>
      <c r="E139">
        <v>33.1</v>
      </c>
      <c r="F139">
        <v>73.8</v>
      </c>
      <c r="G139">
        <v>62.8</v>
      </c>
      <c r="H139">
        <v>41.8</v>
      </c>
      <c r="I139">
        <v>561.1</v>
      </c>
    </row>
    <row r="140" spans="1:9" x14ac:dyDescent="0.75">
      <c r="A140">
        <v>2002</v>
      </c>
      <c r="B140" t="s">
        <v>24</v>
      </c>
      <c r="C140" t="s">
        <v>10</v>
      </c>
      <c r="D140" t="s">
        <v>17</v>
      </c>
      <c r="E140">
        <v>30.5</v>
      </c>
      <c r="F140">
        <v>111.4</v>
      </c>
      <c r="G140">
        <v>56</v>
      </c>
      <c r="H140">
        <v>41.1</v>
      </c>
      <c r="I140">
        <v>752.1</v>
      </c>
    </row>
    <row r="141" spans="1:9" x14ac:dyDescent="0.75">
      <c r="A141">
        <v>2011</v>
      </c>
      <c r="B141" t="s">
        <v>26</v>
      </c>
      <c r="C141" t="s">
        <v>12</v>
      </c>
      <c r="D141" t="s">
        <v>16</v>
      </c>
      <c r="E141">
        <v>22.8</v>
      </c>
      <c r="F141">
        <v>83.3</v>
      </c>
      <c r="G141">
        <v>32.6</v>
      </c>
      <c r="H141">
        <v>42.2</v>
      </c>
      <c r="I141">
        <v>674.7</v>
      </c>
    </row>
    <row r="142" spans="1:9" x14ac:dyDescent="0.75">
      <c r="A142">
        <v>2007</v>
      </c>
      <c r="B142" t="s">
        <v>27</v>
      </c>
      <c r="C142" t="s">
        <v>9</v>
      </c>
      <c r="D142" t="s">
        <v>15</v>
      </c>
      <c r="E142">
        <v>17.5</v>
      </c>
      <c r="F142">
        <v>99.3</v>
      </c>
      <c r="G142">
        <v>39.9</v>
      </c>
      <c r="H142">
        <v>24.3</v>
      </c>
      <c r="I142">
        <v>496.6</v>
      </c>
    </row>
    <row r="143" spans="1:9" x14ac:dyDescent="0.75">
      <c r="A143">
        <v>2021</v>
      </c>
      <c r="B143" t="s">
        <v>30</v>
      </c>
      <c r="C143" t="s">
        <v>12</v>
      </c>
      <c r="D143" t="s">
        <v>15</v>
      </c>
      <c r="E143">
        <v>-5.7</v>
      </c>
      <c r="F143">
        <v>26</v>
      </c>
      <c r="G143">
        <v>56.7</v>
      </c>
      <c r="H143">
        <v>16.7</v>
      </c>
      <c r="I143">
        <v>559.9</v>
      </c>
    </row>
    <row r="144" spans="1:9" x14ac:dyDescent="0.75">
      <c r="A144">
        <v>2002</v>
      </c>
      <c r="B144" t="s">
        <v>19</v>
      </c>
      <c r="C144" t="s">
        <v>9</v>
      </c>
      <c r="D144" t="s">
        <v>17</v>
      </c>
      <c r="E144">
        <v>10.4</v>
      </c>
      <c r="F144">
        <v>38.5</v>
      </c>
      <c r="G144">
        <v>42.6</v>
      </c>
      <c r="H144">
        <v>39.6</v>
      </c>
      <c r="I144">
        <v>728.9</v>
      </c>
    </row>
    <row r="145" spans="1:9" x14ac:dyDescent="0.75">
      <c r="A145">
        <v>2000</v>
      </c>
      <c r="B145" t="s">
        <v>27</v>
      </c>
      <c r="C145" t="s">
        <v>9</v>
      </c>
      <c r="D145" t="s">
        <v>17</v>
      </c>
      <c r="E145">
        <v>8.6</v>
      </c>
      <c r="F145">
        <v>40.9</v>
      </c>
      <c r="G145">
        <v>33</v>
      </c>
      <c r="H145">
        <v>22.6</v>
      </c>
      <c r="I145">
        <v>379.7</v>
      </c>
    </row>
    <row r="146" spans="1:9" x14ac:dyDescent="0.75">
      <c r="A146">
        <v>2002</v>
      </c>
      <c r="B146" t="s">
        <v>19</v>
      </c>
      <c r="C146" t="s">
        <v>9</v>
      </c>
      <c r="D146" t="s">
        <v>15</v>
      </c>
      <c r="E146">
        <v>3</v>
      </c>
      <c r="F146">
        <v>69.8</v>
      </c>
      <c r="G146">
        <v>80.599999999999994</v>
      </c>
      <c r="H146">
        <v>9.1999999999999993</v>
      </c>
      <c r="I146">
        <v>328.8</v>
      </c>
    </row>
    <row r="147" spans="1:9" x14ac:dyDescent="0.75">
      <c r="A147">
        <v>2004</v>
      </c>
      <c r="B147" t="s">
        <v>21</v>
      </c>
      <c r="C147" t="s">
        <v>11</v>
      </c>
      <c r="D147" t="s">
        <v>15</v>
      </c>
      <c r="E147">
        <v>26.2</v>
      </c>
      <c r="F147">
        <v>29</v>
      </c>
      <c r="G147">
        <v>88.9</v>
      </c>
      <c r="H147">
        <v>42.7</v>
      </c>
      <c r="I147">
        <v>107.6</v>
      </c>
    </row>
    <row r="148" spans="1:9" x14ac:dyDescent="0.75">
      <c r="A148">
        <v>2014</v>
      </c>
      <c r="B148" t="s">
        <v>26</v>
      </c>
      <c r="C148" t="s">
        <v>12</v>
      </c>
      <c r="D148" t="s">
        <v>14</v>
      </c>
      <c r="E148">
        <v>14.8</v>
      </c>
      <c r="F148">
        <v>95.2</v>
      </c>
      <c r="G148">
        <v>77.599999999999994</v>
      </c>
      <c r="H148">
        <v>44.1</v>
      </c>
      <c r="I148">
        <v>678.6</v>
      </c>
    </row>
    <row r="149" spans="1:9" x14ac:dyDescent="0.75">
      <c r="A149">
        <v>2013</v>
      </c>
      <c r="B149" t="s">
        <v>21</v>
      </c>
      <c r="C149" t="s">
        <v>11</v>
      </c>
      <c r="D149" t="s">
        <v>13</v>
      </c>
      <c r="E149">
        <v>-5.9</v>
      </c>
      <c r="F149">
        <v>135.6</v>
      </c>
      <c r="G149">
        <v>81.2</v>
      </c>
      <c r="H149">
        <v>23.3</v>
      </c>
      <c r="I149">
        <v>660.7</v>
      </c>
    </row>
    <row r="150" spans="1:9" x14ac:dyDescent="0.75">
      <c r="A150">
        <v>2002</v>
      </c>
      <c r="B150" t="s">
        <v>19</v>
      </c>
      <c r="C150" t="s">
        <v>9</v>
      </c>
      <c r="D150" t="s">
        <v>16</v>
      </c>
      <c r="E150">
        <v>1</v>
      </c>
      <c r="F150">
        <v>72.400000000000006</v>
      </c>
      <c r="G150">
        <v>44.5</v>
      </c>
      <c r="H150">
        <v>3.8</v>
      </c>
      <c r="I150">
        <v>173.1</v>
      </c>
    </row>
    <row r="151" spans="1:9" x14ac:dyDescent="0.75">
      <c r="A151">
        <v>2000</v>
      </c>
      <c r="B151" t="s">
        <v>25</v>
      </c>
      <c r="C151" t="s">
        <v>12</v>
      </c>
      <c r="D151" t="s">
        <v>18</v>
      </c>
      <c r="E151">
        <v>24.2</v>
      </c>
      <c r="F151">
        <v>37.200000000000003</v>
      </c>
      <c r="G151">
        <v>87.6</v>
      </c>
      <c r="H151">
        <v>19.399999999999999</v>
      </c>
      <c r="I151">
        <v>503.8</v>
      </c>
    </row>
    <row r="152" spans="1:9" x14ac:dyDescent="0.75">
      <c r="A152">
        <v>2004</v>
      </c>
      <c r="B152" t="s">
        <v>25</v>
      </c>
      <c r="C152" t="s">
        <v>12</v>
      </c>
      <c r="D152" t="s">
        <v>13</v>
      </c>
      <c r="E152">
        <v>-6.2</v>
      </c>
      <c r="F152">
        <v>24</v>
      </c>
      <c r="G152">
        <v>41.8</v>
      </c>
      <c r="H152">
        <v>40.200000000000003</v>
      </c>
      <c r="I152">
        <v>424.8</v>
      </c>
    </row>
    <row r="153" spans="1:9" x14ac:dyDescent="0.75">
      <c r="A153">
        <v>2025</v>
      </c>
      <c r="B153" t="s">
        <v>21</v>
      </c>
      <c r="C153" t="s">
        <v>11</v>
      </c>
      <c r="D153" t="s">
        <v>17</v>
      </c>
      <c r="E153">
        <v>32.6</v>
      </c>
      <c r="F153">
        <v>19.5</v>
      </c>
      <c r="G153">
        <v>87.1</v>
      </c>
      <c r="H153">
        <v>45.1</v>
      </c>
      <c r="I153">
        <v>183.1</v>
      </c>
    </row>
    <row r="154" spans="1:9" x14ac:dyDescent="0.75">
      <c r="A154">
        <v>2022</v>
      </c>
      <c r="B154" t="s">
        <v>25</v>
      </c>
      <c r="C154" t="s">
        <v>12</v>
      </c>
      <c r="D154" t="s">
        <v>15</v>
      </c>
      <c r="E154">
        <v>14.8</v>
      </c>
      <c r="F154">
        <v>6</v>
      </c>
      <c r="G154">
        <v>89.7</v>
      </c>
      <c r="H154">
        <v>10.199999999999999</v>
      </c>
      <c r="I154">
        <v>786.4</v>
      </c>
    </row>
    <row r="155" spans="1:9" x14ac:dyDescent="0.75">
      <c r="A155">
        <v>2013</v>
      </c>
      <c r="B155" t="s">
        <v>19</v>
      </c>
      <c r="C155" t="s">
        <v>9</v>
      </c>
      <c r="D155" t="s">
        <v>13</v>
      </c>
      <c r="E155">
        <v>14</v>
      </c>
      <c r="F155">
        <v>41.9</v>
      </c>
      <c r="G155">
        <v>72.7</v>
      </c>
      <c r="H155">
        <v>3.3</v>
      </c>
      <c r="I155">
        <v>250.3</v>
      </c>
    </row>
    <row r="156" spans="1:9" x14ac:dyDescent="0.75">
      <c r="A156">
        <v>2006</v>
      </c>
      <c r="B156" t="s">
        <v>23</v>
      </c>
      <c r="C156" t="s">
        <v>9</v>
      </c>
      <c r="D156" t="s">
        <v>16</v>
      </c>
      <c r="E156">
        <v>19.600000000000001</v>
      </c>
      <c r="F156">
        <v>40</v>
      </c>
      <c r="G156">
        <v>88.9</v>
      </c>
      <c r="H156">
        <v>43.9</v>
      </c>
      <c r="I156">
        <v>147.1</v>
      </c>
    </row>
    <row r="157" spans="1:9" x14ac:dyDescent="0.75">
      <c r="A157">
        <v>2008</v>
      </c>
      <c r="B157" t="s">
        <v>21</v>
      </c>
      <c r="C157" t="s">
        <v>11</v>
      </c>
      <c r="D157" t="s">
        <v>17</v>
      </c>
      <c r="E157">
        <v>31.2</v>
      </c>
      <c r="F157">
        <v>91.3</v>
      </c>
      <c r="G157">
        <v>64.2</v>
      </c>
      <c r="H157">
        <v>19.5</v>
      </c>
      <c r="I157">
        <v>516.4</v>
      </c>
    </row>
    <row r="158" spans="1:9" x14ac:dyDescent="0.75">
      <c r="A158">
        <v>2014</v>
      </c>
      <c r="B158" t="s">
        <v>30</v>
      </c>
      <c r="C158" t="s">
        <v>12</v>
      </c>
      <c r="D158" t="s">
        <v>18</v>
      </c>
      <c r="E158">
        <v>7.4</v>
      </c>
      <c r="F158">
        <v>30.6</v>
      </c>
      <c r="G158">
        <v>45.6</v>
      </c>
      <c r="H158">
        <v>27.1</v>
      </c>
      <c r="I158">
        <v>617.20000000000005</v>
      </c>
    </row>
    <row r="159" spans="1:9" x14ac:dyDescent="0.75">
      <c r="A159">
        <v>2014</v>
      </c>
      <c r="B159" t="s">
        <v>30</v>
      </c>
      <c r="C159" t="s">
        <v>12</v>
      </c>
      <c r="D159" t="s">
        <v>18</v>
      </c>
      <c r="E159">
        <v>23.9</v>
      </c>
      <c r="F159">
        <v>43.8</v>
      </c>
      <c r="G159">
        <v>56.2</v>
      </c>
      <c r="H159">
        <v>48.4</v>
      </c>
      <c r="I159">
        <v>122.7</v>
      </c>
    </row>
    <row r="160" spans="1:9" x14ac:dyDescent="0.75">
      <c r="A160">
        <v>2025</v>
      </c>
      <c r="B160" t="s">
        <v>28</v>
      </c>
      <c r="C160" t="s">
        <v>10</v>
      </c>
      <c r="D160" t="s">
        <v>16</v>
      </c>
      <c r="E160">
        <v>18.3</v>
      </c>
      <c r="F160">
        <v>61.8</v>
      </c>
      <c r="G160">
        <v>65.599999999999994</v>
      </c>
      <c r="H160">
        <v>3.3</v>
      </c>
      <c r="I160">
        <v>561.1</v>
      </c>
    </row>
    <row r="161" spans="1:9" x14ac:dyDescent="0.75">
      <c r="A161">
        <v>2009</v>
      </c>
      <c r="B161" t="s">
        <v>24</v>
      </c>
      <c r="C161" t="s">
        <v>10</v>
      </c>
      <c r="D161" t="s">
        <v>16</v>
      </c>
      <c r="E161">
        <v>3.4</v>
      </c>
      <c r="F161">
        <v>71.5</v>
      </c>
      <c r="G161">
        <v>34.4</v>
      </c>
      <c r="H161">
        <v>32.4</v>
      </c>
      <c r="I161">
        <v>472.6</v>
      </c>
    </row>
    <row r="162" spans="1:9" x14ac:dyDescent="0.75">
      <c r="A162">
        <v>2012</v>
      </c>
      <c r="B162" t="s">
        <v>26</v>
      </c>
      <c r="C162" t="s">
        <v>12</v>
      </c>
      <c r="D162" t="s">
        <v>15</v>
      </c>
      <c r="E162">
        <v>33.9</v>
      </c>
      <c r="F162">
        <v>84.2</v>
      </c>
      <c r="G162">
        <v>67.3</v>
      </c>
      <c r="H162">
        <v>3.7</v>
      </c>
      <c r="I162">
        <v>172.3</v>
      </c>
    </row>
    <row r="163" spans="1:9" x14ac:dyDescent="0.75">
      <c r="A163">
        <v>2018</v>
      </c>
      <c r="B163" t="s">
        <v>25</v>
      </c>
      <c r="C163" t="s">
        <v>12</v>
      </c>
      <c r="D163" t="s">
        <v>18</v>
      </c>
      <c r="E163">
        <v>29.9</v>
      </c>
      <c r="F163">
        <v>57.3</v>
      </c>
      <c r="G163">
        <v>88.9</v>
      </c>
      <c r="H163">
        <v>18.8</v>
      </c>
      <c r="I163">
        <v>220.8</v>
      </c>
    </row>
    <row r="164" spans="1:9" x14ac:dyDescent="0.75">
      <c r="A164">
        <v>2006</v>
      </c>
      <c r="B164" t="s">
        <v>25</v>
      </c>
      <c r="C164" t="s">
        <v>12</v>
      </c>
      <c r="D164" t="s">
        <v>17</v>
      </c>
      <c r="E164">
        <v>22.9</v>
      </c>
      <c r="F164">
        <v>14.7</v>
      </c>
      <c r="G164">
        <v>41.4</v>
      </c>
      <c r="H164">
        <v>40.200000000000003</v>
      </c>
      <c r="I164">
        <v>497.6</v>
      </c>
    </row>
    <row r="165" spans="1:9" x14ac:dyDescent="0.75">
      <c r="A165">
        <v>2016</v>
      </c>
      <c r="B165" t="s">
        <v>24</v>
      </c>
      <c r="C165" t="s">
        <v>10</v>
      </c>
      <c r="D165" t="s">
        <v>13</v>
      </c>
      <c r="E165">
        <v>32.5</v>
      </c>
      <c r="F165">
        <v>67.099999999999994</v>
      </c>
      <c r="G165">
        <v>77.599999999999994</v>
      </c>
      <c r="H165">
        <v>21.7</v>
      </c>
      <c r="I165">
        <v>307.5</v>
      </c>
    </row>
    <row r="166" spans="1:9" x14ac:dyDescent="0.75">
      <c r="A166">
        <v>2019</v>
      </c>
      <c r="B166" t="s">
        <v>20</v>
      </c>
      <c r="C166" t="s">
        <v>10</v>
      </c>
      <c r="D166" t="s">
        <v>17</v>
      </c>
      <c r="E166">
        <v>33.4</v>
      </c>
      <c r="F166">
        <v>28.8</v>
      </c>
      <c r="G166">
        <v>84.5</v>
      </c>
      <c r="H166">
        <v>49.9</v>
      </c>
      <c r="I166">
        <v>756.8</v>
      </c>
    </row>
    <row r="167" spans="1:9" x14ac:dyDescent="0.75">
      <c r="A167">
        <v>2003</v>
      </c>
      <c r="B167" t="s">
        <v>22</v>
      </c>
      <c r="C167" t="s">
        <v>11</v>
      </c>
      <c r="D167" t="s">
        <v>14</v>
      </c>
      <c r="E167">
        <v>25.4</v>
      </c>
      <c r="F167">
        <v>114.9</v>
      </c>
      <c r="G167">
        <v>86.6</v>
      </c>
      <c r="H167">
        <v>28</v>
      </c>
      <c r="I167">
        <v>673.1</v>
      </c>
    </row>
    <row r="168" spans="1:9" x14ac:dyDescent="0.75">
      <c r="A168">
        <v>2004</v>
      </c>
      <c r="B168" t="s">
        <v>21</v>
      </c>
      <c r="C168" t="s">
        <v>11</v>
      </c>
      <c r="D168" t="s">
        <v>14</v>
      </c>
      <c r="E168">
        <v>31.9</v>
      </c>
      <c r="F168">
        <v>50.8</v>
      </c>
      <c r="G168">
        <v>87.6</v>
      </c>
      <c r="H168">
        <v>16.100000000000001</v>
      </c>
      <c r="I168">
        <v>788.5</v>
      </c>
    </row>
    <row r="169" spans="1:9" x14ac:dyDescent="0.75">
      <c r="A169">
        <v>2022</v>
      </c>
      <c r="B169" t="s">
        <v>29</v>
      </c>
      <c r="C169" t="s">
        <v>11</v>
      </c>
      <c r="D169" t="s">
        <v>16</v>
      </c>
      <c r="E169">
        <v>24.9</v>
      </c>
      <c r="F169">
        <v>59.9</v>
      </c>
      <c r="G169">
        <v>61.3</v>
      </c>
      <c r="H169">
        <v>11</v>
      </c>
      <c r="I169">
        <v>281.8</v>
      </c>
    </row>
    <row r="170" spans="1:9" x14ac:dyDescent="0.75">
      <c r="A170">
        <v>2006</v>
      </c>
      <c r="B170" t="s">
        <v>25</v>
      </c>
      <c r="C170" t="s">
        <v>12</v>
      </c>
      <c r="D170" t="s">
        <v>15</v>
      </c>
      <c r="E170">
        <v>24</v>
      </c>
      <c r="F170">
        <v>233.6</v>
      </c>
      <c r="G170">
        <v>88.6</v>
      </c>
      <c r="H170">
        <v>17.5</v>
      </c>
      <c r="I170">
        <v>778.8</v>
      </c>
    </row>
    <row r="171" spans="1:9" x14ac:dyDescent="0.75">
      <c r="A171">
        <v>2012</v>
      </c>
      <c r="B171" t="s">
        <v>26</v>
      </c>
      <c r="C171" t="s">
        <v>12</v>
      </c>
      <c r="D171" t="s">
        <v>14</v>
      </c>
      <c r="E171">
        <v>20.9</v>
      </c>
      <c r="F171">
        <v>85.2</v>
      </c>
      <c r="G171">
        <v>75.400000000000006</v>
      </c>
      <c r="H171">
        <v>18.600000000000001</v>
      </c>
      <c r="I171">
        <v>401.9</v>
      </c>
    </row>
    <row r="172" spans="1:9" x14ac:dyDescent="0.75">
      <c r="A172">
        <v>2014</v>
      </c>
      <c r="B172" t="s">
        <v>28</v>
      </c>
      <c r="C172" t="s">
        <v>10</v>
      </c>
      <c r="D172" t="s">
        <v>18</v>
      </c>
      <c r="E172">
        <v>27.6</v>
      </c>
      <c r="F172">
        <v>66.3</v>
      </c>
      <c r="G172">
        <v>39.700000000000003</v>
      </c>
      <c r="H172">
        <v>3.4</v>
      </c>
      <c r="I172">
        <v>343.3</v>
      </c>
    </row>
    <row r="173" spans="1:9" x14ac:dyDescent="0.75">
      <c r="A173">
        <v>2010</v>
      </c>
      <c r="B173" t="s">
        <v>30</v>
      </c>
      <c r="C173" t="s">
        <v>12</v>
      </c>
      <c r="D173" t="s">
        <v>17</v>
      </c>
      <c r="E173">
        <v>-2.1</v>
      </c>
      <c r="F173">
        <v>44.8</v>
      </c>
      <c r="G173">
        <v>58.6</v>
      </c>
      <c r="H173">
        <v>18.5</v>
      </c>
      <c r="I173">
        <v>135.19999999999999</v>
      </c>
    </row>
    <row r="174" spans="1:9" x14ac:dyDescent="0.75">
      <c r="A174">
        <v>2003</v>
      </c>
      <c r="B174" t="s">
        <v>25</v>
      </c>
      <c r="C174" t="s">
        <v>12</v>
      </c>
      <c r="D174" t="s">
        <v>17</v>
      </c>
      <c r="E174">
        <v>34</v>
      </c>
      <c r="F174">
        <v>16</v>
      </c>
      <c r="G174">
        <v>73.099999999999994</v>
      </c>
      <c r="H174">
        <v>23.2</v>
      </c>
      <c r="I174">
        <v>136.9</v>
      </c>
    </row>
    <row r="175" spans="1:9" x14ac:dyDescent="0.75">
      <c r="A175">
        <v>2012</v>
      </c>
      <c r="B175" t="s">
        <v>28</v>
      </c>
      <c r="C175" t="s">
        <v>10</v>
      </c>
      <c r="D175" t="s">
        <v>16</v>
      </c>
      <c r="E175">
        <v>33.6</v>
      </c>
      <c r="F175">
        <v>42.3</v>
      </c>
      <c r="G175">
        <v>44.8</v>
      </c>
      <c r="H175">
        <v>36.1</v>
      </c>
      <c r="I175">
        <v>584.4</v>
      </c>
    </row>
    <row r="176" spans="1:9" x14ac:dyDescent="0.75">
      <c r="A176">
        <v>2006</v>
      </c>
      <c r="B176" t="s">
        <v>19</v>
      </c>
      <c r="C176" t="s">
        <v>9</v>
      </c>
      <c r="D176" t="s">
        <v>13</v>
      </c>
      <c r="E176">
        <v>-8.5</v>
      </c>
      <c r="F176">
        <v>23.8</v>
      </c>
      <c r="G176">
        <v>68.400000000000006</v>
      </c>
      <c r="H176">
        <v>32.799999999999997</v>
      </c>
      <c r="I176">
        <v>420.6</v>
      </c>
    </row>
    <row r="177" spans="1:9" x14ac:dyDescent="0.75">
      <c r="A177">
        <v>2018</v>
      </c>
      <c r="B177" t="s">
        <v>19</v>
      </c>
      <c r="C177" t="s">
        <v>9</v>
      </c>
      <c r="D177" t="s">
        <v>16</v>
      </c>
      <c r="E177">
        <v>31.3</v>
      </c>
      <c r="F177">
        <v>146.6</v>
      </c>
      <c r="G177">
        <v>70</v>
      </c>
      <c r="H177">
        <v>35.4</v>
      </c>
      <c r="I177">
        <v>258.60000000000002</v>
      </c>
    </row>
    <row r="178" spans="1:9" x14ac:dyDescent="0.75">
      <c r="A178">
        <v>2021</v>
      </c>
      <c r="B178" t="s">
        <v>22</v>
      </c>
      <c r="C178" t="s">
        <v>11</v>
      </c>
      <c r="D178" t="s">
        <v>13</v>
      </c>
      <c r="E178">
        <v>-3.6</v>
      </c>
      <c r="F178">
        <v>66.900000000000006</v>
      </c>
      <c r="G178">
        <v>39.799999999999997</v>
      </c>
      <c r="H178">
        <v>0.4</v>
      </c>
      <c r="I178">
        <v>529.79999999999995</v>
      </c>
    </row>
    <row r="179" spans="1:9" x14ac:dyDescent="0.75">
      <c r="A179">
        <v>2001</v>
      </c>
      <c r="B179" t="s">
        <v>23</v>
      </c>
      <c r="C179" t="s">
        <v>9</v>
      </c>
      <c r="D179" t="s">
        <v>16</v>
      </c>
      <c r="E179">
        <v>6.8</v>
      </c>
      <c r="F179">
        <v>112.1</v>
      </c>
      <c r="G179">
        <v>63.9</v>
      </c>
      <c r="H179">
        <v>10.9</v>
      </c>
      <c r="I179">
        <v>277</v>
      </c>
    </row>
    <row r="180" spans="1:9" x14ac:dyDescent="0.75">
      <c r="A180">
        <v>2009</v>
      </c>
      <c r="B180" t="s">
        <v>29</v>
      </c>
      <c r="C180" t="s">
        <v>11</v>
      </c>
      <c r="D180" t="s">
        <v>16</v>
      </c>
      <c r="E180">
        <v>27.2</v>
      </c>
      <c r="F180">
        <v>29.9</v>
      </c>
      <c r="G180">
        <v>76.3</v>
      </c>
      <c r="H180">
        <v>33.1</v>
      </c>
      <c r="I180">
        <v>504.3</v>
      </c>
    </row>
    <row r="181" spans="1:9" x14ac:dyDescent="0.75">
      <c r="A181">
        <v>2012</v>
      </c>
      <c r="B181" t="s">
        <v>20</v>
      </c>
      <c r="C181" t="s">
        <v>10</v>
      </c>
      <c r="D181" t="s">
        <v>16</v>
      </c>
      <c r="E181">
        <v>-2</v>
      </c>
      <c r="F181">
        <v>25.3</v>
      </c>
      <c r="G181">
        <v>59.9</v>
      </c>
      <c r="H181">
        <v>24.2</v>
      </c>
      <c r="I181">
        <v>351.4</v>
      </c>
    </row>
    <row r="182" spans="1:9" x14ac:dyDescent="0.75">
      <c r="A182">
        <v>2024</v>
      </c>
      <c r="B182" t="s">
        <v>22</v>
      </c>
      <c r="C182" t="s">
        <v>11</v>
      </c>
      <c r="D182" t="s">
        <v>13</v>
      </c>
      <c r="E182">
        <v>30.9</v>
      </c>
      <c r="F182">
        <v>79.5</v>
      </c>
      <c r="G182">
        <v>30.7</v>
      </c>
      <c r="H182">
        <v>0.3</v>
      </c>
      <c r="I182">
        <v>676.5</v>
      </c>
    </row>
    <row r="183" spans="1:9" x14ac:dyDescent="0.75">
      <c r="A183">
        <v>2020</v>
      </c>
      <c r="B183" t="s">
        <v>27</v>
      </c>
      <c r="C183" t="s">
        <v>9</v>
      </c>
      <c r="D183" t="s">
        <v>13</v>
      </c>
      <c r="E183">
        <v>31.6</v>
      </c>
      <c r="F183">
        <v>22.9</v>
      </c>
      <c r="G183">
        <v>30.5</v>
      </c>
      <c r="H183">
        <v>40.200000000000003</v>
      </c>
      <c r="I183">
        <v>674.5</v>
      </c>
    </row>
    <row r="184" spans="1:9" x14ac:dyDescent="0.75">
      <c r="A184">
        <v>2005</v>
      </c>
      <c r="B184" t="s">
        <v>20</v>
      </c>
      <c r="C184" t="s">
        <v>10</v>
      </c>
      <c r="D184" t="s">
        <v>16</v>
      </c>
      <c r="E184">
        <v>15.4</v>
      </c>
      <c r="F184">
        <v>34.9</v>
      </c>
      <c r="G184">
        <v>51.4</v>
      </c>
      <c r="H184">
        <v>38.6</v>
      </c>
      <c r="I184">
        <v>434.1</v>
      </c>
    </row>
    <row r="185" spans="1:9" x14ac:dyDescent="0.75">
      <c r="A185">
        <v>2011</v>
      </c>
      <c r="B185" t="s">
        <v>21</v>
      </c>
      <c r="C185" t="s">
        <v>11</v>
      </c>
      <c r="D185" t="s">
        <v>14</v>
      </c>
      <c r="E185">
        <v>-9.6999999999999993</v>
      </c>
      <c r="F185">
        <v>151.1</v>
      </c>
      <c r="G185">
        <v>85.6</v>
      </c>
      <c r="H185">
        <v>27.4</v>
      </c>
      <c r="I185">
        <v>345.6</v>
      </c>
    </row>
    <row r="186" spans="1:9" x14ac:dyDescent="0.75">
      <c r="A186">
        <v>2011</v>
      </c>
      <c r="B186" t="s">
        <v>26</v>
      </c>
      <c r="C186" t="s">
        <v>12</v>
      </c>
      <c r="D186" t="s">
        <v>15</v>
      </c>
      <c r="E186">
        <v>4.4000000000000004</v>
      </c>
      <c r="F186">
        <v>36.1</v>
      </c>
      <c r="G186">
        <v>43.7</v>
      </c>
      <c r="H186">
        <v>3.3</v>
      </c>
      <c r="I186">
        <v>353.8</v>
      </c>
    </row>
    <row r="187" spans="1:9" x14ac:dyDescent="0.75">
      <c r="A187">
        <v>2019</v>
      </c>
      <c r="B187" t="s">
        <v>27</v>
      </c>
      <c r="C187" t="s">
        <v>9</v>
      </c>
      <c r="D187" t="s">
        <v>15</v>
      </c>
      <c r="E187">
        <v>20.8</v>
      </c>
      <c r="F187">
        <v>12.7</v>
      </c>
      <c r="G187">
        <v>68.099999999999994</v>
      </c>
      <c r="H187">
        <v>38.299999999999997</v>
      </c>
      <c r="I187">
        <v>664</v>
      </c>
    </row>
    <row r="188" spans="1:9" x14ac:dyDescent="0.75">
      <c r="A188">
        <v>2010</v>
      </c>
      <c r="B188" t="s">
        <v>27</v>
      </c>
      <c r="C188" t="s">
        <v>9</v>
      </c>
      <c r="D188" t="s">
        <v>15</v>
      </c>
      <c r="E188">
        <v>39.1</v>
      </c>
      <c r="F188">
        <v>8.1</v>
      </c>
      <c r="G188">
        <v>43.3</v>
      </c>
      <c r="H188">
        <v>29.2</v>
      </c>
      <c r="I188">
        <v>329.7</v>
      </c>
    </row>
    <row r="189" spans="1:9" x14ac:dyDescent="0.75">
      <c r="A189">
        <v>2025</v>
      </c>
      <c r="B189" t="s">
        <v>22</v>
      </c>
      <c r="C189" t="s">
        <v>11</v>
      </c>
      <c r="D189" t="s">
        <v>13</v>
      </c>
      <c r="E189">
        <v>21.6</v>
      </c>
      <c r="F189">
        <v>11.1</v>
      </c>
      <c r="G189">
        <v>49.3</v>
      </c>
      <c r="H189">
        <v>39.1</v>
      </c>
      <c r="I189">
        <v>246.3</v>
      </c>
    </row>
    <row r="190" spans="1:9" x14ac:dyDescent="0.75">
      <c r="A190">
        <v>2022</v>
      </c>
      <c r="B190" t="s">
        <v>24</v>
      </c>
      <c r="C190" t="s">
        <v>10</v>
      </c>
      <c r="D190" t="s">
        <v>13</v>
      </c>
      <c r="E190">
        <v>3</v>
      </c>
      <c r="F190">
        <v>116.6</v>
      </c>
      <c r="G190">
        <v>80.900000000000006</v>
      </c>
      <c r="H190">
        <v>37.6</v>
      </c>
      <c r="I190">
        <v>159.30000000000001</v>
      </c>
    </row>
    <row r="191" spans="1:9" x14ac:dyDescent="0.75">
      <c r="A191">
        <v>2024</v>
      </c>
      <c r="B191" t="s">
        <v>23</v>
      </c>
      <c r="C191" t="s">
        <v>9</v>
      </c>
      <c r="D191" t="s">
        <v>14</v>
      </c>
      <c r="E191">
        <v>21.7</v>
      </c>
      <c r="F191">
        <v>31.5</v>
      </c>
      <c r="G191">
        <v>73.7</v>
      </c>
      <c r="H191">
        <v>40.200000000000003</v>
      </c>
      <c r="I191">
        <v>426.7</v>
      </c>
    </row>
    <row r="192" spans="1:9" x14ac:dyDescent="0.75">
      <c r="A192">
        <v>2006</v>
      </c>
      <c r="B192" t="s">
        <v>24</v>
      </c>
      <c r="C192" t="s">
        <v>10</v>
      </c>
      <c r="D192" t="s">
        <v>15</v>
      </c>
      <c r="E192">
        <v>17</v>
      </c>
      <c r="F192">
        <v>228.9</v>
      </c>
      <c r="G192">
        <v>35.700000000000003</v>
      </c>
      <c r="H192">
        <v>25.9</v>
      </c>
      <c r="I192">
        <v>437.5</v>
      </c>
    </row>
    <row r="193" spans="1:9" x14ac:dyDescent="0.75">
      <c r="A193">
        <v>2000</v>
      </c>
      <c r="B193" t="s">
        <v>22</v>
      </c>
      <c r="C193" t="s">
        <v>11</v>
      </c>
      <c r="D193" t="s">
        <v>15</v>
      </c>
      <c r="E193">
        <v>29</v>
      </c>
      <c r="F193">
        <v>136.69999999999999</v>
      </c>
      <c r="G193">
        <v>55.7</v>
      </c>
      <c r="H193">
        <v>7</v>
      </c>
      <c r="I193">
        <v>688.6</v>
      </c>
    </row>
    <row r="194" spans="1:9" x14ac:dyDescent="0.75">
      <c r="A194">
        <v>2000</v>
      </c>
      <c r="B194" t="s">
        <v>21</v>
      </c>
      <c r="C194" t="s">
        <v>11</v>
      </c>
      <c r="D194" t="s">
        <v>16</v>
      </c>
      <c r="E194">
        <v>-4.7</v>
      </c>
      <c r="F194">
        <v>174.9</v>
      </c>
      <c r="G194">
        <v>31.8</v>
      </c>
      <c r="H194">
        <v>33.6</v>
      </c>
      <c r="I194">
        <v>254.9</v>
      </c>
    </row>
    <row r="195" spans="1:9" x14ac:dyDescent="0.75">
      <c r="A195">
        <v>2024</v>
      </c>
      <c r="B195" t="s">
        <v>30</v>
      </c>
      <c r="C195" t="s">
        <v>12</v>
      </c>
      <c r="D195" t="s">
        <v>13</v>
      </c>
      <c r="E195">
        <v>28.1</v>
      </c>
      <c r="F195">
        <v>101.1</v>
      </c>
      <c r="G195">
        <v>58.9</v>
      </c>
      <c r="H195">
        <v>31</v>
      </c>
      <c r="I195">
        <v>366.7</v>
      </c>
    </row>
    <row r="196" spans="1:9" x14ac:dyDescent="0.75">
      <c r="A196">
        <v>2024</v>
      </c>
      <c r="B196" t="s">
        <v>25</v>
      </c>
      <c r="C196" t="s">
        <v>12</v>
      </c>
      <c r="D196" t="s">
        <v>15</v>
      </c>
      <c r="E196">
        <v>17.100000000000001</v>
      </c>
      <c r="F196">
        <v>76.599999999999994</v>
      </c>
      <c r="G196">
        <v>69.7</v>
      </c>
      <c r="H196">
        <v>37.1</v>
      </c>
      <c r="I196">
        <v>665.9</v>
      </c>
    </row>
    <row r="197" spans="1:9" x14ac:dyDescent="0.75">
      <c r="A197">
        <v>2019</v>
      </c>
      <c r="B197" t="s">
        <v>25</v>
      </c>
      <c r="C197" t="s">
        <v>12</v>
      </c>
      <c r="D197" t="s">
        <v>17</v>
      </c>
      <c r="E197">
        <v>38.1</v>
      </c>
      <c r="F197">
        <v>24.5</v>
      </c>
      <c r="G197">
        <v>37.1</v>
      </c>
      <c r="H197">
        <v>8.5</v>
      </c>
      <c r="I197">
        <v>676.5</v>
      </c>
    </row>
    <row r="198" spans="1:9" x14ac:dyDescent="0.75">
      <c r="A198">
        <v>2012</v>
      </c>
      <c r="B198" t="s">
        <v>23</v>
      </c>
      <c r="C198" t="s">
        <v>9</v>
      </c>
      <c r="D198" t="s">
        <v>14</v>
      </c>
      <c r="E198">
        <v>7.1</v>
      </c>
      <c r="F198">
        <v>49.9</v>
      </c>
      <c r="G198">
        <v>47.3</v>
      </c>
      <c r="H198">
        <v>9.6999999999999993</v>
      </c>
      <c r="I198">
        <v>369.2</v>
      </c>
    </row>
    <row r="199" spans="1:9" x14ac:dyDescent="0.75">
      <c r="A199">
        <v>2008</v>
      </c>
      <c r="B199" t="s">
        <v>21</v>
      </c>
      <c r="C199" t="s">
        <v>11</v>
      </c>
      <c r="D199" t="s">
        <v>17</v>
      </c>
      <c r="E199">
        <v>21.6</v>
      </c>
      <c r="F199">
        <v>82.1</v>
      </c>
      <c r="G199">
        <v>53.9</v>
      </c>
      <c r="H199">
        <v>44.5</v>
      </c>
      <c r="I199">
        <v>421.4</v>
      </c>
    </row>
    <row r="200" spans="1:9" x14ac:dyDescent="0.75">
      <c r="A200">
        <v>2002</v>
      </c>
      <c r="B200" t="s">
        <v>23</v>
      </c>
      <c r="C200" t="s">
        <v>9</v>
      </c>
      <c r="D200" t="s">
        <v>17</v>
      </c>
      <c r="E200">
        <v>36.6</v>
      </c>
      <c r="F200">
        <v>96.9</v>
      </c>
      <c r="G200">
        <v>85.2</v>
      </c>
      <c r="H200">
        <v>37.5</v>
      </c>
      <c r="I200">
        <v>312.3</v>
      </c>
    </row>
    <row r="201" spans="1:9" x14ac:dyDescent="0.75">
      <c r="A201">
        <v>2006</v>
      </c>
      <c r="B201" t="s">
        <v>28</v>
      </c>
      <c r="C201" t="s">
        <v>10</v>
      </c>
      <c r="D201" t="s">
        <v>14</v>
      </c>
      <c r="E201">
        <v>-4.9000000000000004</v>
      </c>
      <c r="F201">
        <v>17.5</v>
      </c>
      <c r="G201">
        <v>89.6</v>
      </c>
      <c r="H201">
        <v>45.4</v>
      </c>
      <c r="I201">
        <v>752.8</v>
      </c>
    </row>
    <row r="202" spans="1:9" x14ac:dyDescent="0.75">
      <c r="A202">
        <v>2005</v>
      </c>
      <c r="B202" t="s">
        <v>24</v>
      </c>
      <c r="C202" t="s">
        <v>10</v>
      </c>
      <c r="D202" t="s">
        <v>17</v>
      </c>
      <c r="E202">
        <v>36.9</v>
      </c>
      <c r="F202">
        <v>42.9</v>
      </c>
      <c r="G202">
        <v>32.700000000000003</v>
      </c>
      <c r="H202">
        <v>37.9</v>
      </c>
      <c r="I202">
        <v>183.1</v>
      </c>
    </row>
    <row r="203" spans="1:9" x14ac:dyDescent="0.75">
      <c r="A203">
        <v>2007</v>
      </c>
      <c r="B203" t="s">
        <v>25</v>
      </c>
      <c r="C203" t="s">
        <v>12</v>
      </c>
      <c r="D203" t="s">
        <v>15</v>
      </c>
      <c r="E203">
        <v>24.4</v>
      </c>
      <c r="F203">
        <v>46.9</v>
      </c>
      <c r="G203">
        <v>75.7</v>
      </c>
      <c r="H203">
        <v>29.9</v>
      </c>
      <c r="I203">
        <v>753.6</v>
      </c>
    </row>
    <row r="204" spans="1:9" x14ac:dyDescent="0.75">
      <c r="A204">
        <v>2008</v>
      </c>
      <c r="B204" t="s">
        <v>27</v>
      </c>
      <c r="C204" t="s">
        <v>9</v>
      </c>
      <c r="D204" t="s">
        <v>13</v>
      </c>
      <c r="E204">
        <v>-6.6</v>
      </c>
      <c r="F204">
        <v>45.4</v>
      </c>
      <c r="G204">
        <v>52.3</v>
      </c>
      <c r="H204">
        <v>32.700000000000003</v>
      </c>
      <c r="I204">
        <v>578.70000000000005</v>
      </c>
    </row>
    <row r="205" spans="1:9" x14ac:dyDescent="0.75">
      <c r="A205">
        <v>2004</v>
      </c>
      <c r="B205" t="s">
        <v>24</v>
      </c>
      <c r="C205" t="s">
        <v>10</v>
      </c>
      <c r="D205" t="s">
        <v>14</v>
      </c>
      <c r="E205">
        <v>5</v>
      </c>
      <c r="F205">
        <v>19.899999999999999</v>
      </c>
      <c r="G205">
        <v>53.5</v>
      </c>
      <c r="H205">
        <v>44.5</v>
      </c>
      <c r="I205">
        <v>472.1</v>
      </c>
    </row>
    <row r="206" spans="1:9" x14ac:dyDescent="0.75">
      <c r="A206">
        <v>2000</v>
      </c>
      <c r="B206" t="s">
        <v>29</v>
      </c>
      <c r="C206" t="s">
        <v>11</v>
      </c>
      <c r="D206" t="s">
        <v>16</v>
      </c>
      <c r="E206">
        <v>25.4</v>
      </c>
      <c r="F206">
        <v>161.69999999999999</v>
      </c>
      <c r="G206">
        <v>75.3</v>
      </c>
      <c r="H206">
        <v>28.9</v>
      </c>
      <c r="I206">
        <v>122.9</v>
      </c>
    </row>
    <row r="207" spans="1:9" x14ac:dyDescent="0.75">
      <c r="A207">
        <v>2018</v>
      </c>
      <c r="B207" t="s">
        <v>26</v>
      </c>
      <c r="C207" t="s">
        <v>12</v>
      </c>
      <c r="D207" t="s">
        <v>17</v>
      </c>
      <c r="E207">
        <v>-6.6</v>
      </c>
      <c r="F207">
        <v>41.7</v>
      </c>
      <c r="G207">
        <v>85.1</v>
      </c>
      <c r="H207">
        <v>31.6</v>
      </c>
      <c r="I207">
        <v>432.9</v>
      </c>
    </row>
    <row r="208" spans="1:9" x14ac:dyDescent="0.75">
      <c r="A208">
        <v>2009</v>
      </c>
      <c r="B208" t="s">
        <v>21</v>
      </c>
      <c r="C208" t="s">
        <v>11</v>
      </c>
      <c r="D208" t="s">
        <v>14</v>
      </c>
      <c r="E208">
        <v>19.100000000000001</v>
      </c>
      <c r="F208">
        <v>21.3</v>
      </c>
      <c r="G208">
        <v>87.1</v>
      </c>
      <c r="H208">
        <v>7.8</v>
      </c>
      <c r="I208">
        <v>385.4</v>
      </c>
    </row>
    <row r="209" spans="1:9" x14ac:dyDescent="0.75">
      <c r="A209">
        <v>2011</v>
      </c>
      <c r="B209" t="s">
        <v>20</v>
      </c>
      <c r="C209" t="s">
        <v>10</v>
      </c>
      <c r="D209" t="s">
        <v>18</v>
      </c>
      <c r="E209">
        <v>7.3</v>
      </c>
      <c r="F209">
        <v>164.3</v>
      </c>
      <c r="G209">
        <v>64.599999999999994</v>
      </c>
      <c r="H209">
        <v>23.7</v>
      </c>
      <c r="I209">
        <v>212.9</v>
      </c>
    </row>
    <row r="210" spans="1:9" x14ac:dyDescent="0.75">
      <c r="A210">
        <v>2023</v>
      </c>
      <c r="B210" t="s">
        <v>23</v>
      </c>
      <c r="C210" t="s">
        <v>9</v>
      </c>
      <c r="D210" t="s">
        <v>18</v>
      </c>
      <c r="E210">
        <v>21</v>
      </c>
      <c r="F210">
        <v>136.69999999999999</v>
      </c>
      <c r="G210">
        <v>51.4</v>
      </c>
      <c r="H210">
        <v>35.799999999999997</v>
      </c>
      <c r="I210">
        <v>559.5</v>
      </c>
    </row>
    <row r="211" spans="1:9" x14ac:dyDescent="0.75">
      <c r="A211">
        <v>2014</v>
      </c>
      <c r="B211" t="s">
        <v>24</v>
      </c>
      <c r="C211" t="s">
        <v>10</v>
      </c>
      <c r="D211" t="s">
        <v>13</v>
      </c>
      <c r="E211">
        <v>-7.7</v>
      </c>
      <c r="F211">
        <v>55.7</v>
      </c>
      <c r="G211">
        <v>77.3</v>
      </c>
      <c r="H211">
        <v>13.5</v>
      </c>
      <c r="I211">
        <v>779.8</v>
      </c>
    </row>
    <row r="212" spans="1:9" x14ac:dyDescent="0.75">
      <c r="A212">
        <v>2021</v>
      </c>
      <c r="B212" t="s">
        <v>26</v>
      </c>
      <c r="C212" t="s">
        <v>12</v>
      </c>
      <c r="D212" t="s">
        <v>15</v>
      </c>
      <c r="E212">
        <v>33.6</v>
      </c>
      <c r="F212">
        <v>34</v>
      </c>
      <c r="G212">
        <v>45.1</v>
      </c>
      <c r="H212">
        <v>10.1</v>
      </c>
      <c r="I212">
        <v>493.5</v>
      </c>
    </row>
    <row r="213" spans="1:9" x14ac:dyDescent="0.75">
      <c r="A213">
        <v>2023</v>
      </c>
      <c r="B213" t="s">
        <v>24</v>
      </c>
      <c r="C213" t="s">
        <v>10</v>
      </c>
      <c r="D213" t="s">
        <v>13</v>
      </c>
      <c r="E213">
        <v>38.700000000000003</v>
      </c>
      <c r="F213">
        <v>10.199999999999999</v>
      </c>
      <c r="G213">
        <v>63.8</v>
      </c>
      <c r="H213">
        <v>15.7</v>
      </c>
      <c r="I213">
        <v>600.29999999999995</v>
      </c>
    </row>
    <row r="214" spans="1:9" x14ac:dyDescent="0.75">
      <c r="A214">
        <v>2008</v>
      </c>
      <c r="B214" t="s">
        <v>20</v>
      </c>
      <c r="C214" t="s">
        <v>10</v>
      </c>
      <c r="D214" t="s">
        <v>13</v>
      </c>
      <c r="E214">
        <v>38.4</v>
      </c>
      <c r="F214">
        <v>72.599999999999994</v>
      </c>
      <c r="G214">
        <v>51.5</v>
      </c>
      <c r="H214">
        <v>12.1</v>
      </c>
      <c r="I214">
        <v>147.9</v>
      </c>
    </row>
    <row r="215" spans="1:9" x14ac:dyDescent="0.75">
      <c r="A215">
        <v>2019</v>
      </c>
      <c r="B215" t="s">
        <v>26</v>
      </c>
      <c r="C215" t="s">
        <v>12</v>
      </c>
      <c r="D215" t="s">
        <v>13</v>
      </c>
      <c r="E215">
        <v>27.5</v>
      </c>
      <c r="F215">
        <v>32.1</v>
      </c>
      <c r="G215">
        <v>69.400000000000006</v>
      </c>
      <c r="H215">
        <v>10.7</v>
      </c>
      <c r="I215">
        <v>392.4</v>
      </c>
    </row>
    <row r="216" spans="1:9" x14ac:dyDescent="0.75">
      <c r="A216">
        <v>2016</v>
      </c>
      <c r="B216" t="s">
        <v>29</v>
      </c>
      <c r="C216" t="s">
        <v>11</v>
      </c>
      <c r="D216" t="s">
        <v>13</v>
      </c>
      <c r="E216">
        <v>-3.5</v>
      </c>
      <c r="F216">
        <v>48.9</v>
      </c>
      <c r="G216">
        <v>44.4</v>
      </c>
      <c r="H216">
        <v>21.2</v>
      </c>
      <c r="I216">
        <v>181.5</v>
      </c>
    </row>
    <row r="217" spans="1:9" x14ac:dyDescent="0.75">
      <c r="A217">
        <v>2016</v>
      </c>
      <c r="B217" t="s">
        <v>20</v>
      </c>
      <c r="C217" t="s">
        <v>10</v>
      </c>
      <c r="D217" t="s">
        <v>16</v>
      </c>
      <c r="E217">
        <v>27.9</v>
      </c>
      <c r="F217">
        <v>154.80000000000001</v>
      </c>
      <c r="G217">
        <v>41.5</v>
      </c>
      <c r="H217">
        <v>45.4</v>
      </c>
      <c r="I217">
        <v>529</v>
      </c>
    </row>
    <row r="218" spans="1:9" x14ac:dyDescent="0.75">
      <c r="A218">
        <v>2025</v>
      </c>
      <c r="B218" t="s">
        <v>22</v>
      </c>
      <c r="C218" t="s">
        <v>11</v>
      </c>
      <c r="D218" t="s">
        <v>16</v>
      </c>
      <c r="E218">
        <v>-8.8000000000000007</v>
      </c>
      <c r="F218">
        <v>30.1</v>
      </c>
      <c r="G218">
        <v>85.1</v>
      </c>
      <c r="H218">
        <v>25.4</v>
      </c>
      <c r="I218">
        <v>756.9</v>
      </c>
    </row>
    <row r="219" spans="1:9" x14ac:dyDescent="0.75">
      <c r="A219">
        <v>2019</v>
      </c>
      <c r="B219" t="s">
        <v>19</v>
      </c>
      <c r="C219" t="s">
        <v>9</v>
      </c>
      <c r="D219" t="s">
        <v>14</v>
      </c>
      <c r="E219">
        <v>-8.9</v>
      </c>
      <c r="F219">
        <v>70.400000000000006</v>
      </c>
      <c r="G219">
        <v>36.1</v>
      </c>
      <c r="H219">
        <v>9.4</v>
      </c>
      <c r="I219">
        <v>563.20000000000005</v>
      </c>
    </row>
    <row r="220" spans="1:9" x14ac:dyDescent="0.75">
      <c r="A220">
        <v>2011</v>
      </c>
      <c r="B220" t="s">
        <v>22</v>
      </c>
      <c r="C220" t="s">
        <v>11</v>
      </c>
      <c r="D220" t="s">
        <v>18</v>
      </c>
      <c r="E220">
        <v>6.2</v>
      </c>
      <c r="F220">
        <v>85.9</v>
      </c>
      <c r="G220">
        <v>60.4</v>
      </c>
      <c r="H220">
        <v>3.8</v>
      </c>
      <c r="I220">
        <v>153.80000000000001</v>
      </c>
    </row>
    <row r="221" spans="1:9" x14ac:dyDescent="0.75">
      <c r="A221">
        <v>2006</v>
      </c>
      <c r="B221" t="s">
        <v>25</v>
      </c>
      <c r="C221" t="s">
        <v>12</v>
      </c>
      <c r="D221" t="s">
        <v>13</v>
      </c>
      <c r="E221">
        <v>14.4</v>
      </c>
      <c r="F221">
        <v>114.2</v>
      </c>
      <c r="G221">
        <v>43.3</v>
      </c>
      <c r="H221">
        <v>34.799999999999997</v>
      </c>
      <c r="I221">
        <v>348.3</v>
      </c>
    </row>
    <row r="222" spans="1:9" x14ac:dyDescent="0.75">
      <c r="A222">
        <v>2001</v>
      </c>
      <c r="B222" t="s">
        <v>24</v>
      </c>
      <c r="C222" t="s">
        <v>10</v>
      </c>
      <c r="D222" t="s">
        <v>14</v>
      </c>
      <c r="E222">
        <v>28.5</v>
      </c>
      <c r="F222">
        <v>46.2</v>
      </c>
      <c r="G222">
        <v>32.299999999999997</v>
      </c>
      <c r="H222">
        <v>19.100000000000001</v>
      </c>
      <c r="I222">
        <v>485.5</v>
      </c>
    </row>
    <row r="223" spans="1:9" x14ac:dyDescent="0.75">
      <c r="A223">
        <v>2002</v>
      </c>
      <c r="B223" t="s">
        <v>19</v>
      </c>
      <c r="C223" t="s">
        <v>9</v>
      </c>
      <c r="D223" t="s">
        <v>18</v>
      </c>
      <c r="E223">
        <v>24.2</v>
      </c>
      <c r="F223">
        <v>42.5</v>
      </c>
      <c r="G223">
        <v>32.200000000000003</v>
      </c>
      <c r="H223">
        <v>41.1</v>
      </c>
      <c r="I223">
        <v>382.2</v>
      </c>
    </row>
    <row r="224" spans="1:9" x14ac:dyDescent="0.75">
      <c r="A224">
        <v>2016</v>
      </c>
      <c r="B224" t="s">
        <v>22</v>
      </c>
      <c r="C224" t="s">
        <v>11</v>
      </c>
      <c r="D224" t="s">
        <v>17</v>
      </c>
      <c r="E224">
        <v>12.3</v>
      </c>
      <c r="F224">
        <v>41.7</v>
      </c>
      <c r="G224">
        <v>40.5</v>
      </c>
      <c r="H224">
        <v>33</v>
      </c>
      <c r="I224">
        <v>683.6</v>
      </c>
    </row>
    <row r="225" spans="1:9" x14ac:dyDescent="0.75">
      <c r="A225">
        <v>2004</v>
      </c>
      <c r="B225" t="s">
        <v>19</v>
      </c>
      <c r="C225" t="s">
        <v>9</v>
      </c>
      <c r="D225" t="s">
        <v>15</v>
      </c>
      <c r="E225">
        <v>3.7</v>
      </c>
      <c r="F225">
        <v>65.599999999999994</v>
      </c>
      <c r="G225">
        <v>82</v>
      </c>
      <c r="H225">
        <v>39.799999999999997</v>
      </c>
      <c r="I225">
        <v>670.3</v>
      </c>
    </row>
    <row r="226" spans="1:9" x14ac:dyDescent="0.75">
      <c r="A226">
        <v>2016</v>
      </c>
      <c r="B226" t="s">
        <v>30</v>
      </c>
      <c r="C226" t="s">
        <v>12</v>
      </c>
      <c r="D226" t="s">
        <v>16</v>
      </c>
      <c r="E226">
        <v>39.9</v>
      </c>
      <c r="F226">
        <v>133</v>
      </c>
      <c r="G226">
        <v>46.9</v>
      </c>
      <c r="H226">
        <v>13.6</v>
      </c>
      <c r="I226">
        <v>528.29999999999995</v>
      </c>
    </row>
    <row r="227" spans="1:9" x14ac:dyDescent="0.75">
      <c r="A227">
        <v>2023</v>
      </c>
      <c r="B227" t="s">
        <v>24</v>
      </c>
      <c r="C227" t="s">
        <v>10</v>
      </c>
      <c r="D227" t="s">
        <v>17</v>
      </c>
      <c r="E227">
        <v>11.3</v>
      </c>
      <c r="F227">
        <v>40.200000000000003</v>
      </c>
      <c r="G227">
        <v>87</v>
      </c>
      <c r="H227">
        <v>34.6</v>
      </c>
      <c r="I227">
        <v>361.4</v>
      </c>
    </row>
    <row r="228" spans="1:9" x14ac:dyDescent="0.75">
      <c r="A228">
        <v>2016</v>
      </c>
      <c r="B228" t="s">
        <v>19</v>
      </c>
      <c r="C228" t="s">
        <v>9</v>
      </c>
      <c r="D228" t="s">
        <v>18</v>
      </c>
      <c r="E228">
        <v>12.6</v>
      </c>
      <c r="F228">
        <v>2.6</v>
      </c>
      <c r="G228">
        <v>64.900000000000006</v>
      </c>
      <c r="H228">
        <v>13.2</v>
      </c>
      <c r="I228">
        <v>278.7</v>
      </c>
    </row>
    <row r="229" spans="1:9" x14ac:dyDescent="0.75">
      <c r="A229">
        <v>2016</v>
      </c>
      <c r="B229" t="s">
        <v>27</v>
      </c>
      <c r="C229" t="s">
        <v>9</v>
      </c>
      <c r="D229" t="s">
        <v>17</v>
      </c>
      <c r="E229">
        <v>-1.8</v>
      </c>
      <c r="F229">
        <v>92.6</v>
      </c>
      <c r="G229">
        <v>56.2</v>
      </c>
      <c r="H229">
        <v>47</v>
      </c>
      <c r="I229">
        <v>174.1</v>
      </c>
    </row>
    <row r="230" spans="1:9" x14ac:dyDescent="0.75">
      <c r="A230">
        <v>2001</v>
      </c>
      <c r="B230" t="s">
        <v>23</v>
      </c>
      <c r="C230" t="s">
        <v>9</v>
      </c>
      <c r="D230" t="s">
        <v>15</v>
      </c>
      <c r="E230">
        <v>29.7</v>
      </c>
      <c r="F230">
        <v>52.6</v>
      </c>
      <c r="G230">
        <v>64.8</v>
      </c>
      <c r="H230">
        <v>31.8</v>
      </c>
      <c r="I230">
        <v>348.4</v>
      </c>
    </row>
    <row r="231" spans="1:9" x14ac:dyDescent="0.75">
      <c r="A231">
        <v>2001</v>
      </c>
      <c r="B231" t="s">
        <v>23</v>
      </c>
      <c r="C231" t="s">
        <v>9</v>
      </c>
      <c r="D231" t="s">
        <v>18</v>
      </c>
      <c r="E231">
        <v>24.7</v>
      </c>
      <c r="F231">
        <v>72.8</v>
      </c>
      <c r="G231">
        <v>61</v>
      </c>
      <c r="H231">
        <v>16.2</v>
      </c>
      <c r="I231">
        <v>389.2</v>
      </c>
    </row>
    <row r="232" spans="1:9" x14ac:dyDescent="0.75">
      <c r="A232">
        <v>2021</v>
      </c>
      <c r="B232" t="s">
        <v>27</v>
      </c>
      <c r="C232" t="s">
        <v>9</v>
      </c>
      <c r="D232" t="s">
        <v>17</v>
      </c>
      <c r="E232">
        <v>1</v>
      </c>
      <c r="F232">
        <v>10.6</v>
      </c>
      <c r="G232">
        <v>75.5</v>
      </c>
      <c r="H232">
        <v>13.5</v>
      </c>
      <c r="I232">
        <v>573.1</v>
      </c>
    </row>
    <row r="233" spans="1:9" x14ac:dyDescent="0.75">
      <c r="A233">
        <v>2022</v>
      </c>
      <c r="B233" t="s">
        <v>26</v>
      </c>
      <c r="C233" t="s">
        <v>12</v>
      </c>
      <c r="D233" t="s">
        <v>16</v>
      </c>
      <c r="E233">
        <v>-5.9</v>
      </c>
      <c r="F233">
        <v>32.200000000000003</v>
      </c>
      <c r="G233">
        <v>46.9</v>
      </c>
      <c r="H233">
        <v>9.5</v>
      </c>
      <c r="I233">
        <v>560.70000000000005</v>
      </c>
    </row>
    <row r="234" spans="1:9" x14ac:dyDescent="0.75">
      <c r="A234">
        <v>2004</v>
      </c>
      <c r="B234" t="s">
        <v>28</v>
      </c>
      <c r="C234" t="s">
        <v>10</v>
      </c>
      <c r="D234" t="s">
        <v>16</v>
      </c>
      <c r="E234">
        <v>24</v>
      </c>
      <c r="F234">
        <v>87.5</v>
      </c>
      <c r="G234">
        <v>51.2</v>
      </c>
      <c r="H234">
        <v>34.700000000000003</v>
      </c>
      <c r="I234">
        <v>149.1</v>
      </c>
    </row>
    <row r="235" spans="1:9" x14ac:dyDescent="0.75">
      <c r="A235">
        <v>2000</v>
      </c>
      <c r="B235" t="s">
        <v>26</v>
      </c>
      <c r="C235" t="s">
        <v>12</v>
      </c>
      <c r="D235" t="s">
        <v>14</v>
      </c>
      <c r="E235">
        <v>22.7</v>
      </c>
      <c r="F235">
        <v>15.5</v>
      </c>
      <c r="G235">
        <v>83.6</v>
      </c>
      <c r="H235">
        <v>10.9</v>
      </c>
      <c r="I235">
        <v>376.7</v>
      </c>
    </row>
    <row r="236" spans="1:9" x14ac:dyDescent="0.75">
      <c r="A236">
        <v>2000</v>
      </c>
      <c r="B236" t="s">
        <v>20</v>
      </c>
      <c r="C236" t="s">
        <v>10</v>
      </c>
      <c r="D236" t="s">
        <v>17</v>
      </c>
      <c r="E236">
        <v>3.7</v>
      </c>
      <c r="F236">
        <v>70.3</v>
      </c>
      <c r="G236">
        <v>86.8</v>
      </c>
      <c r="H236">
        <v>29.8</v>
      </c>
      <c r="I236">
        <v>227.2</v>
      </c>
    </row>
    <row r="237" spans="1:9" x14ac:dyDescent="0.75">
      <c r="A237">
        <v>2018</v>
      </c>
      <c r="B237" t="s">
        <v>20</v>
      </c>
      <c r="C237" t="s">
        <v>10</v>
      </c>
      <c r="D237" t="s">
        <v>13</v>
      </c>
      <c r="E237">
        <v>37.5</v>
      </c>
      <c r="F237">
        <v>48.6</v>
      </c>
      <c r="G237">
        <v>83.6</v>
      </c>
      <c r="H237">
        <v>13.2</v>
      </c>
      <c r="I237">
        <v>209.8</v>
      </c>
    </row>
    <row r="238" spans="1:9" x14ac:dyDescent="0.75">
      <c r="A238">
        <v>2001</v>
      </c>
      <c r="B238" t="s">
        <v>19</v>
      </c>
      <c r="C238" t="s">
        <v>9</v>
      </c>
      <c r="D238" t="s">
        <v>17</v>
      </c>
      <c r="E238">
        <v>-2.4</v>
      </c>
      <c r="F238">
        <v>26.6</v>
      </c>
      <c r="G238">
        <v>55.2</v>
      </c>
      <c r="H238">
        <v>33.1</v>
      </c>
      <c r="I238">
        <v>679.1</v>
      </c>
    </row>
    <row r="239" spans="1:9" x14ac:dyDescent="0.75">
      <c r="A239">
        <v>2020</v>
      </c>
      <c r="B239" t="s">
        <v>22</v>
      </c>
      <c r="C239" t="s">
        <v>11</v>
      </c>
      <c r="D239" t="s">
        <v>18</v>
      </c>
      <c r="E239">
        <v>11.6</v>
      </c>
      <c r="F239">
        <v>24.7</v>
      </c>
      <c r="G239">
        <v>76.8</v>
      </c>
      <c r="H239">
        <v>40.700000000000003</v>
      </c>
      <c r="I239">
        <v>129.30000000000001</v>
      </c>
    </row>
    <row r="240" spans="1:9" x14ac:dyDescent="0.75">
      <c r="A240">
        <v>2011</v>
      </c>
      <c r="B240" t="s">
        <v>22</v>
      </c>
      <c r="C240" t="s">
        <v>11</v>
      </c>
      <c r="D240" t="s">
        <v>18</v>
      </c>
      <c r="E240">
        <v>37.200000000000003</v>
      </c>
      <c r="F240">
        <v>20.100000000000001</v>
      </c>
      <c r="G240">
        <v>58.6</v>
      </c>
      <c r="H240">
        <v>38.9</v>
      </c>
      <c r="I240">
        <v>393.4</v>
      </c>
    </row>
    <row r="241" spans="1:9" x14ac:dyDescent="0.75">
      <c r="A241">
        <v>2025</v>
      </c>
      <c r="B241" t="s">
        <v>23</v>
      </c>
      <c r="C241" t="s">
        <v>9</v>
      </c>
      <c r="D241" t="s">
        <v>17</v>
      </c>
      <c r="E241">
        <v>11</v>
      </c>
      <c r="F241">
        <v>52.4</v>
      </c>
      <c r="G241">
        <v>59.9</v>
      </c>
      <c r="H241">
        <v>38</v>
      </c>
      <c r="I241">
        <v>217.7</v>
      </c>
    </row>
    <row r="242" spans="1:9" x14ac:dyDescent="0.75">
      <c r="A242">
        <v>2005</v>
      </c>
      <c r="B242" t="s">
        <v>21</v>
      </c>
      <c r="C242" t="s">
        <v>11</v>
      </c>
      <c r="D242" t="s">
        <v>15</v>
      </c>
      <c r="E242">
        <v>21.9</v>
      </c>
      <c r="F242">
        <v>57.1</v>
      </c>
      <c r="G242">
        <v>42.3</v>
      </c>
      <c r="H242">
        <v>9.4</v>
      </c>
      <c r="I242">
        <v>715.5</v>
      </c>
    </row>
    <row r="243" spans="1:9" x14ac:dyDescent="0.75">
      <c r="A243">
        <v>2022</v>
      </c>
      <c r="B243" t="s">
        <v>26</v>
      </c>
      <c r="C243" t="s">
        <v>12</v>
      </c>
      <c r="D243" t="s">
        <v>16</v>
      </c>
      <c r="E243">
        <v>9.9</v>
      </c>
      <c r="F243">
        <v>37.1</v>
      </c>
      <c r="G243">
        <v>65.5</v>
      </c>
      <c r="H243">
        <v>4.4000000000000004</v>
      </c>
      <c r="I243">
        <v>489.9</v>
      </c>
    </row>
    <row r="244" spans="1:9" x14ac:dyDescent="0.75">
      <c r="A244">
        <v>2003</v>
      </c>
      <c r="B244" t="s">
        <v>30</v>
      </c>
      <c r="C244" t="s">
        <v>12</v>
      </c>
      <c r="D244" t="s">
        <v>18</v>
      </c>
      <c r="E244">
        <v>3.7</v>
      </c>
      <c r="F244">
        <v>18.899999999999999</v>
      </c>
      <c r="G244">
        <v>41.2</v>
      </c>
      <c r="H244">
        <v>34.9</v>
      </c>
      <c r="I244">
        <v>262</v>
      </c>
    </row>
    <row r="245" spans="1:9" x14ac:dyDescent="0.75">
      <c r="A245">
        <v>2022</v>
      </c>
      <c r="B245" t="s">
        <v>24</v>
      </c>
      <c r="C245" t="s">
        <v>10</v>
      </c>
      <c r="D245" t="s">
        <v>16</v>
      </c>
      <c r="E245">
        <v>39.200000000000003</v>
      </c>
      <c r="F245">
        <v>68.900000000000006</v>
      </c>
      <c r="G245">
        <v>49.9</v>
      </c>
      <c r="H245">
        <v>18.399999999999999</v>
      </c>
      <c r="I245">
        <v>451.7</v>
      </c>
    </row>
    <row r="246" spans="1:9" x14ac:dyDescent="0.75">
      <c r="A246">
        <v>2010</v>
      </c>
      <c r="B246" t="s">
        <v>25</v>
      </c>
      <c r="C246" t="s">
        <v>12</v>
      </c>
      <c r="D246" t="s">
        <v>18</v>
      </c>
      <c r="E246">
        <v>10.5</v>
      </c>
      <c r="F246">
        <v>93.8</v>
      </c>
      <c r="G246">
        <v>81.3</v>
      </c>
      <c r="H246">
        <v>21.6</v>
      </c>
      <c r="I246">
        <v>612</v>
      </c>
    </row>
    <row r="247" spans="1:9" x14ac:dyDescent="0.75">
      <c r="A247">
        <v>2023</v>
      </c>
      <c r="B247" t="s">
        <v>29</v>
      </c>
      <c r="C247" t="s">
        <v>11</v>
      </c>
      <c r="D247" t="s">
        <v>14</v>
      </c>
      <c r="E247">
        <v>34.700000000000003</v>
      </c>
      <c r="F247">
        <v>78</v>
      </c>
      <c r="G247">
        <v>42.4</v>
      </c>
      <c r="H247">
        <v>1.6</v>
      </c>
      <c r="I247">
        <v>770.7</v>
      </c>
    </row>
    <row r="248" spans="1:9" x14ac:dyDescent="0.75">
      <c r="A248">
        <v>2016</v>
      </c>
      <c r="B248" t="s">
        <v>22</v>
      </c>
      <c r="C248" t="s">
        <v>11</v>
      </c>
      <c r="D248" t="s">
        <v>13</v>
      </c>
      <c r="E248">
        <v>1.5</v>
      </c>
      <c r="F248">
        <v>179.5</v>
      </c>
      <c r="G248">
        <v>34.299999999999997</v>
      </c>
      <c r="H248">
        <v>13</v>
      </c>
      <c r="I248">
        <v>254.3</v>
      </c>
    </row>
    <row r="249" spans="1:9" x14ac:dyDescent="0.75">
      <c r="A249">
        <v>2005</v>
      </c>
      <c r="B249" t="s">
        <v>24</v>
      </c>
      <c r="C249" t="s">
        <v>10</v>
      </c>
      <c r="D249" t="s">
        <v>18</v>
      </c>
      <c r="E249">
        <v>0.7</v>
      </c>
      <c r="F249">
        <v>43.2</v>
      </c>
      <c r="G249">
        <v>34.1</v>
      </c>
      <c r="H249">
        <v>1.7</v>
      </c>
      <c r="I249">
        <v>720.3</v>
      </c>
    </row>
    <row r="250" spans="1:9" x14ac:dyDescent="0.75">
      <c r="A250">
        <v>2023</v>
      </c>
      <c r="B250" t="s">
        <v>29</v>
      </c>
      <c r="C250" t="s">
        <v>11</v>
      </c>
      <c r="D250" t="s">
        <v>16</v>
      </c>
      <c r="E250">
        <v>-8.4</v>
      </c>
      <c r="F250">
        <v>124.4</v>
      </c>
      <c r="G250">
        <v>86.4</v>
      </c>
      <c r="H250">
        <v>44</v>
      </c>
      <c r="I250">
        <v>754</v>
      </c>
    </row>
    <row r="251" spans="1:9" x14ac:dyDescent="0.75">
      <c r="A251">
        <v>2004</v>
      </c>
      <c r="B251" t="s">
        <v>24</v>
      </c>
      <c r="C251" t="s">
        <v>10</v>
      </c>
      <c r="D251" t="s">
        <v>14</v>
      </c>
      <c r="E251">
        <v>22.6</v>
      </c>
      <c r="F251">
        <v>28.9</v>
      </c>
      <c r="G251">
        <v>60.4</v>
      </c>
      <c r="H251">
        <v>12.2</v>
      </c>
      <c r="I251">
        <v>741.5</v>
      </c>
    </row>
    <row r="252" spans="1:9" x14ac:dyDescent="0.75">
      <c r="A252">
        <v>2019</v>
      </c>
      <c r="B252" t="s">
        <v>19</v>
      </c>
      <c r="C252" t="s">
        <v>9</v>
      </c>
      <c r="D252" t="s">
        <v>18</v>
      </c>
      <c r="E252">
        <v>8.4</v>
      </c>
      <c r="F252">
        <v>25</v>
      </c>
      <c r="G252">
        <v>54.6</v>
      </c>
      <c r="H252">
        <v>27.9</v>
      </c>
      <c r="I252">
        <v>544.79999999999995</v>
      </c>
    </row>
    <row r="253" spans="1:9" x14ac:dyDescent="0.75">
      <c r="A253">
        <v>2001</v>
      </c>
      <c r="B253" t="s">
        <v>29</v>
      </c>
      <c r="C253" t="s">
        <v>11</v>
      </c>
      <c r="D253" t="s">
        <v>15</v>
      </c>
      <c r="E253">
        <v>33.200000000000003</v>
      </c>
      <c r="F253">
        <v>54.9</v>
      </c>
      <c r="G253">
        <v>78.7</v>
      </c>
      <c r="H253">
        <v>1.9</v>
      </c>
      <c r="I253">
        <v>540.9</v>
      </c>
    </row>
    <row r="254" spans="1:9" x14ac:dyDescent="0.75">
      <c r="A254">
        <v>2005</v>
      </c>
      <c r="B254" t="s">
        <v>25</v>
      </c>
      <c r="C254" t="s">
        <v>12</v>
      </c>
      <c r="D254" t="s">
        <v>13</v>
      </c>
      <c r="E254">
        <v>13.7</v>
      </c>
      <c r="F254">
        <v>143</v>
      </c>
      <c r="G254">
        <v>80.099999999999994</v>
      </c>
      <c r="H254">
        <v>33.299999999999997</v>
      </c>
      <c r="I254">
        <v>382.2</v>
      </c>
    </row>
    <row r="255" spans="1:9" x14ac:dyDescent="0.75">
      <c r="A255">
        <v>2021</v>
      </c>
      <c r="B255" t="s">
        <v>24</v>
      </c>
      <c r="C255" t="s">
        <v>10</v>
      </c>
      <c r="D255" t="s">
        <v>18</v>
      </c>
      <c r="E255">
        <v>38.4</v>
      </c>
      <c r="F255">
        <v>39.5</v>
      </c>
      <c r="G255">
        <v>49.9</v>
      </c>
      <c r="H255">
        <v>16.2</v>
      </c>
      <c r="I255">
        <v>626.70000000000005</v>
      </c>
    </row>
    <row r="256" spans="1:9" x14ac:dyDescent="0.75">
      <c r="A256">
        <v>2010</v>
      </c>
      <c r="B256" t="s">
        <v>27</v>
      </c>
      <c r="C256" t="s">
        <v>9</v>
      </c>
      <c r="D256" t="s">
        <v>14</v>
      </c>
      <c r="E256">
        <v>-0.7</v>
      </c>
      <c r="F256">
        <v>10.6</v>
      </c>
      <c r="G256">
        <v>71.599999999999994</v>
      </c>
      <c r="H256">
        <v>44.9</v>
      </c>
      <c r="I256">
        <v>471.9</v>
      </c>
    </row>
    <row r="257" spans="1:9" x14ac:dyDescent="0.75">
      <c r="A257">
        <v>2015</v>
      </c>
      <c r="B257" t="s">
        <v>25</v>
      </c>
      <c r="C257" t="s">
        <v>12</v>
      </c>
      <c r="D257" t="s">
        <v>15</v>
      </c>
      <c r="E257">
        <v>33.4</v>
      </c>
      <c r="F257">
        <v>92.6</v>
      </c>
      <c r="G257">
        <v>76.3</v>
      </c>
      <c r="H257">
        <v>44.4</v>
      </c>
      <c r="I257">
        <v>574.20000000000005</v>
      </c>
    </row>
    <row r="258" spans="1:9" x14ac:dyDescent="0.75">
      <c r="A258">
        <v>2015</v>
      </c>
      <c r="B258" t="s">
        <v>29</v>
      </c>
      <c r="C258" t="s">
        <v>11</v>
      </c>
      <c r="D258" t="s">
        <v>17</v>
      </c>
      <c r="E258">
        <v>28.8</v>
      </c>
      <c r="F258">
        <v>47</v>
      </c>
      <c r="G258">
        <v>69.3</v>
      </c>
      <c r="H258">
        <v>16.3</v>
      </c>
      <c r="I258">
        <v>399.9</v>
      </c>
    </row>
    <row r="259" spans="1:9" x14ac:dyDescent="0.75">
      <c r="A259">
        <v>2000</v>
      </c>
      <c r="B259" t="s">
        <v>25</v>
      </c>
      <c r="C259" t="s">
        <v>12</v>
      </c>
      <c r="D259" t="s">
        <v>14</v>
      </c>
      <c r="E259">
        <v>28.5</v>
      </c>
      <c r="F259">
        <v>62.5</v>
      </c>
      <c r="G259">
        <v>39.1</v>
      </c>
      <c r="H259">
        <v>45</v>
      </c>
      <c r="I259">
        <v>612</v>
      </c>
    </row>
    <row r="260" spans="1:9" x14ac:dyDescent="0.75">
      <c r="A260">
        <v>2008</v>
      </c>
      <c r="B260" t="s">
        <v>24</v>
      </c>
      <c r="C260" t="s">
        <v>10</v>
      </c>
      <c r="D260" t="s">
        <v>14</v>
      </c>
      <c r="E260">
        <v>32.200000000000003</v>
      </c>
      <c r="F260">
        <v>26.2</v>
      </c>
      <c r="G260">
        <v>82.6</v>
      </c>
      <c r="H260">
        <v>49.8</v>
      </c>
      <c r="I260">
        <v>677.1</v>
      </c>
    </row>
    <row r="261" spans="1:9" x14ac:dyDescent="0.75">
      <c r="A261">
        <v>2005</v>
      </c>
      <c r="B261" t="s">
        <v>28</v>
      </c>
      <c r="C261" t="s">
        <v>10</v>
      </c>
      <c r="D261" t="s">
        <v>15</v>
      </c>
      <c r="E261">
        <v>28.1</v>
      </c>
      <c r="F261">
        <v>54.5</v>
      </c>
      <c r="G261">
        <v>62.3</v>
      </c>
      <c r="H261">
        <v>41.3</v>
      </c>
      <c r="I261">
        <v>202.5</v>
      </c>
    </row>
    <row r="262" spans="1:9" x14ac:dyDescent="0.75">
      <c r="A262">
        <v>2015</v>
      </c>
      <c r="B262" t="s">
        <v>24</v>
      </c>
      <c r="C262" t="s">
        <v>10</v>
      </c>
      <c r="D262" t="s">
        <v>14</v>
      </c>
      <c r="E262">
        <v>21.3</v>
      </c>
      <c r="F262">
        <v>12.4</v>
      </c>
      <c r="G262">
        <v>46.9</v>
      </c>
      <c r="H262">
        <v>42.2</v>
      </c>
      <c r="I262">
        <v>683.1</v>
      </c>
    </row>
    <row r="263" spans="1:9" x14ac:dyDescent="0.75">
      <c r="A263">
        <v>2002</v>
      </c>
      <c r="B263" t="s">
        <v>24</v>
      </c>
      <c r="C263" t="s">
        <v>10</v>
      </c>
      <c r="D263" t="s">
        <v>15</v>
      </c>
      <c r="E263">
        <v>-3.4</v>
      </c>
      <c r="F263">
        <v>163.30000000000001</v>
      </c>
      <c r="G263">
        <v>55.5</v>
      </c>
      <c r="H263">
        <v>12.5</v>
      </c>
      <c r="I263">
        <v>478.2</v>
      </c>
    </row>
    <row r="264" spans="1:9" x14ac:dyDescent="0.75">
      <c r="A264">
        <v>2019</v>
      </c>
      <c r="B264" t="s">
        <v>19</v>
      </c>
      <c r="C264" t="s">
        <v>9</v>
      </c>
      <c r="D264" t="s">
        <v>18</v>
      </c>
      <c r="E264">
        <v>-8.4</v>
      </c>
      <c r="F264">
        <v>104.6</v>
      </c>
      <c r="G264">
        <v>32.299999999999997</v>
      </c>
      <c r="H264">
        <v>28.8</v>
      </c>
      <c r="I264">
        <v>691.3</v>
      </c>
    </row>
    <row r="265" spans="1:9" x14ac:dyDescent="0.75">
      <c r="A265">
        <v>2003</v>
      </c>
      <c r="B265" t="s">
        <v>26</v>
      </c>
      <c r="C265" t="s">
        <v>12</v>
      </c>
      <c r="D265" t="s">
        <v>15</v>
      </c>
      <c r="E265">
        <v>36</v>
      </c>
      <c r="F265">
        <v>52.7</v>
      </c>
      <c r="G265">
        <v>37.700000000000003</v>
      </c>
      <c r="H265">
        <v>3.4</v>
      </c>
      <c r="I265">
        <v>401.9</v>
      </c>
    </row>
    <row r="266" spans="1:9" x14ac:dyDescent="0.75">
      <c r="A266">
        <v>2018</v>
      </c>
      <c r="B266" t="s">
        <v>27</v>
      </c>
      <c r="C266" t="s">
        <v>9</v>
      </c>
      <c r="D266" t="s">
        <v>15</v>
      </c>
      <c r="E266">
        <v>20.8</v>
      </c>
      <c r="F266">
        <v>90.8</v>
      </c>
      <c r="G266">
        <v>75.900000000000006</v>
      </c>
      <c r="H266">
        <v>4.7</v>
      </c>
      <c r="I266">
        <v>365.3</v>
      </c>
    </row>
    <row r="267" spans="1:9" x14ac:dyDescent="0.75">
      <c r="A267">
        <v>2025</v>
      </c>
      <c r="B267" t="s">
        <v>30</v>
      </c>
      <c r="C267" t="s">
        <v>12</v>
      </c>
      <c r="D267" t="s">
        <v>13</v>
      </c>
      <c r="E267">
        <v>29.8</v>
      </c>
      <c r="F267">
        <v>29</v>
      </c>
      <c r="G267">
        <v>30</v>
      </c>
      <c r="H267">
        <v>49.9</v>
      </c>
      <c r="I267">
        <v>740.5</v>
      </c>
    </row>
    <row r="268" spans="1:9" x14ac:dyDescent="0.75">
      <c r="A268">
        <v>2002</v>
      </c>
      <c r="B268" t="s">
        <v>22</v>
      </c>
      <c r="C268" t="s">
        <v>11</v>
      </c>
      <c r="D268" t="s">
        <v>15</v>
      </c>
      <c r="E268">
        <v>14.1</v>
      </c>
      <c r="F268">
        <v>101.4</v>
      </c>
      <c r="G268">
        <v>55</v>
      </c>
      <c r="H268">
        <v>16.3</v>
      </c>
      <c r="I268">
        <v>275.8</v>
      </c>
    </row>
    <row r="269" spans="1:9" x14ac:dyDescent="0.75">
      <c r="A269">
        <v>2018</v>
      </c>
      <c r="B269" t="s">
        <v>20</v>
      </c>
      <c r="C269" t="s">
        <v>10</v>
      </c>
      <c r="D269" t="s">
        <v>15</v>
      </c>
      <c r="E269">
        <v>-4.0999999999999996</v>
      </c>
      <c r="F269">
        <v>38.1</v>
      </c>
      <c r="G269">
        <v>61.4</v>
      </c>
      <c r="H269">
        <v>37.4</v>
      </c>
      <c r="I269">
        <v>690.9</v>
      </c>
    </row>
    <row r="270" spans="1:9" x14ac:dyDescent="0.75">
      <c r="A270">
        <v>2019</v>
      </c>
      <c r="B270" t="s">
        <v>26</v>
      </c>
      <c r="C270" t="s">
        <v>12</v>
      </c>
      <c r="D270" t="s">
        <v>17</v>
      </c>
      <c r="E270">
        <v>-3.7</v>
      </c>
      <c r="F270">
        <v>35.9</v>
      </c>
      <c r="G270">
        <v>33.299999999999997</v>
      </c>
      <c r="H270">
        <v>40.299999999999997</v>
      </c>
      <c r="I270">
        <v>438.8</v>
      </c>
    </row>
    <row r="271" spans="1:9" x14ac:dyDescent="0.75">
      <c r="A271">
        <v>2006</v>
      </c>
      <c r="B271" t="s">
        <v>20</v>
      </c>
      <c r="C271" t="s">
        <v>10</v>
      </c>
      <c r="D271" t="s">
        <v>18</v>
      </c>
      <c r="E271">
        <v>24.3</v>
      </c>
      <c r="F271">
        <v>21.4</v>
      </c>
      <c r="G271">
        <v>88.4</v>
      </c>
      <c r="H271">
        <v>42.9</v>
      </c>
      <c r="I271">
        <v>459.9</v>
      </c>
    </row>
    <row r="272" spans="1:9" x14ac:dyDescent="0.75">
      <c r="A272">
        <v>2019</v>
      </c>
      <c r="B272" t="s">
        <v>19</v>
      </c>
      <c r="C272" t="s">
        <v>9</v>
      </c>
      <c r="D272" t="s">
        <v>13</v>
      </c>
      <c r="E272">
        <v>11.5</v>
      </c>
      <c r="F272">
        <v>68.3</v>
      </c>
      <c r="G272">
        <v>43.6</v>
      </c>
      <c r="H272">
        <v>49.9</v>
      </c>
      <c r="I272">
        <v>315.89999999999998</v>
      </c>
    </row>
    <row r="273" spans="1:9" x14ac:dyDescent="0.75">
      <c r="A273">
        <v>2008</v>
      </c>
      <c r="B273" t="s">
        <v>27</v>
      </c>
      <c r="C273" t="s">
        <v>9</v>
      </c>
      <c r="D273" t="s">
        <v>17</v>
      </c>
      <c r="E273">
        <v>0</v>
      </c>
      <c r="F273">
        <v>50.9</v>
      </c>
      <c r="G273">
        <v>48.3</v>
      </c>
      <c r="H273">
        <v>12.1</v>
      </c>
      <c r="I273">
        <v>501.1</v>
      </c>
    </row>
    <row r="274" spans="1:9" x14ac:dyDescent="0.75">
      <c r="A274">
        <v>2000</v>
      </c>
      <c r="B274" t="s">
        <v>24</v>
      </c>
      <c r="C274" t="s">
        <v>10</v>
      </c>
      <c r="D274" t="s">
        <v>16</v>
      </c>
      <c r="E274">
        <v>14.6</v>
      </c>
      <c r="F274">
        <v>127.1</v>
      </c>
      <c r="G274">
        <v>48.2</v>
      </c>
      <c r="H274">
        <v>2</v>
      </c>
      <c r="I274">
        <v>327.60000000000002</v>
      </c>
    </row>
    <row r="275" spans="1:9" x14ac:dyDescent="0.75">
      <c r="A275">
        <v>2007</v>
      </c>
      <c r="B275" t="s">
        <v>23</v>
      </c>
      <c r="C275" t="s">
        <v>9</v>
      </c>
      <c r="D275" t="s">
        <v>18</v>
      </c>
      <c r="E275">
        <v>-6.8</v>
      </c>
      <c r="F275">
        <v>19.100000000000001</v>
      </c>
      <c r="G275">
        <v>43.8</v>
      </c>
      <c r="H275">
        <v>20.6</v>
      </c>
      <c r="I275">
        <v>127.5</v>
      </c>
    </row>
    <row r="276" spans="1:9" x14ac:dyDescent="0.75">
      <c r="A276">
        <v>2006</v>
      </c>
      <c r="B276" t="s">
        <v>22</v>
      </c>
      <c r="C276" t="s">
        <v>11</v>
      </c>
      <c r="D276" t="s">
        <v>18</v>
      </c>
      <c r="E276">
        <v>19.100000000000001</v>
      </c>
      <c r="F276">
        <v>68.5</v>
      </c>
      <c r="G276">
        <v>30.1</v>
      </c>
      <c r="H276">
        <v>6.5</v>
      </c>
      <c r="I276">
        <v>290.39999999999998</v>
      </c>
    </row>
    <row r="277" spans="1:9" x14ac:dyDescent="0.75">
      <c r="A277">
        <v>2017</v>
      </c>
      <c r="B277" t="s">
        <v>28</v>
      </c>
      <c r="C277" t="s">
        <v>10</v>
      </c>
      <c r="D277" t="s">
        <v>16</v>
      </c>
      <c r="E277">
        <v>3.4</v>
      </c>
      <c r="F277">
        <v>111.5</v>
      </c>
      <c r="G277">
        <v>73.8</v>
      </c>
      <c r="H277">
        <v>1.1000000000000001</v>
      </c>
      <c r="I277">
        <v>104.5</v>
      </c>
    </row>
    <row r="278" spans="1:9" x14ac:dyDescent="0.75">
      <c r="A278">
        <v>2007</v>
      </c>
      <c r="B278" t="s">
        <v>23</v>
      </c>
      <c r="C278" t="s">
        <v>9</v>
      </c>
      <c r="D278" t="s">
        <v>15</v>
      </c>
      <c r="E278">
        <v>29.9</v>
      </c>
      <c r="F278">
        <v>57.9</v>
      </c>
      <c r="G278">
        <v>88</v>
      </c>
      <c r="H278">
        <v>18</v>
      </c>
      <c r="I278">
        <v>784.8</v>
      </c>
    </row>
    <row r="279" spans="1:9" x14ac:dyDescent="0.75">
      <c r="A279">
        <v>2000</v>
      </c>
      <c r="B279" t="s">
        <v>19</v>
      </c>
      <c r="C279" t="s">
        <v>9</v>
      </c>
      <c r="D279" t="s">
        <v>17</v>
      </c>
      <c r="E279">
        <v>5.5</v>
      </c>
      <c r="F279">
        <v>37.5</v>
      </c>
      <c r="G279">
        <v>43.5</v>
      </c>
      <c r="H279">
        <v>39.200000000000003</v>
      </c>
      <c r="I279">
        <v>776</v>
      </c>
    </row>
    <row r="280" spans="1:9" x14ac:dyDescent="0.75">
      <c r="A280">
        <v>2010</v>
      </c>
      <c r="B280" t="s">
        <v>26</v>
      </c>
      <c r="C280" t="s">
        <v>12</v>
      </c>
      <c r="D280" t="s">
        <v>14</v>
      </c>
      <c r="E280">
        <v>12.8</v>
      </c>
      <c r="F280">
        <v>56.8</v>
      </c>
      <c r="G280">
        <v>69.8</v>
      </c>
      <c r="H280">
        <v>28.3</v>
      </c>
      <c r="I280">
        <v>376.6</v>
      </c>
    </row>
    <row r="281" spans="1:9" x14ac:dyDescent="0.75">
      <c r="A281">
        <v>2024</v>
      </c>
      <c r="B281" t="s">
        <v>28</v>
      </c>
      <c r="C281" t="s">
        <v>10</v>
      </c>
      <c r="D281" t="s">
        <v>13</v>
      </c>
      <c r="E281">
        <v>-9.4</v>
      </c>
      <c r="F281">
        <v>120.4</v>
      </c>
      <c r="G281">
        <v>74.5</v>
      </c>
      <c r="H281">
        <v>15.6</v>
      </c>
      <c r="I281">
        <v>609.9</v>
      </c>
    </row>
    <row r="282" spans="1:9" x14ac:dyDescent="0.75">
      <c r="A282">
        <v>2024</v>
      </c>
      <c r="B282" t="s">
        <v>25</v>
      </c>
      <c r="C282" t="s">
        <v>12</v>
      </c>
      <c r="D282" t="s">
        <v>14</v>
      </c>
      <c r="E282">
        <v>-6.4</v>
      </c>
      <c r="F282">
        <v>120.3</v>
      </c>
      <c r="G282">
        <v>80.900000000000006</v>
      </c>
      <c r="H282">
        <v>32.700000000000003</v>
      </c>
      <c r="I282">
        <v>342.1</v>
      </c>
    </row>
    <row r="283" spans="1:9" x14ac:dyDescent="0.75">
      <c r="A283">
        <v>2017</v>
      </c>
      <c r="B283" t="s">
        <v>29</v>
      </c>
      <c r="C283" t="s">
        <v>11</v>
      </c>
      <c r="D283" t="s">
        <v>16</v>
      </c>
      <c r="E283">
        <v>9.6</v>
      </c>
      <c r="F283">
        <v>45.6</v>
      </c>
      <c r="G283">
        <v>55.4</v>
      </c>
      <c r="H283">
        <v>11.6</v>
      </c>
      <c r="I283">
        <v>569.79999999999995</v>
      </c>
    </row>
    <row r="284" spans="1:9" x14ac:dyDescent="0.75">
      <c r="A284">
        <v>2022</v>
      </c>
      <c r="B284" t="s">
        <v>28</v>
      </c>
      <c r="C284" t="s">
        <v>10</v>
      </c>
      <c r="D284" t="s">
        <v>18</v>
      </c>
      <c r="E284">
        <v>14</v>
      </c>
      <c r="F284">
        <v>118.9</v>
      </c>
      <c r="G284">
        <v>48.2</v>
      </c>
      <c r="H284">
        <v>0.7</v>
      </c>
      <c r="I284">
        <v>663.8</v>
      </c>
    </row>
    <row r="285" spans="1:9" x14ac:dyDescent="0.75">
      <c r="A285">
        <v>2009</v>
      </c>
      <c r="B285" t="s">
        <v>30</v>
      </c>
      <c r="C285" t="s">
        <v>12</v>
      </c>
      <c r="D285" t="s">
        <v>18</v>
      </c>
      <c r="E285">
        <v>20</v>
      </c>
      <c r="F285">
        <v>49.1</v>
      </c>
      <c r="G285">
        <v>49.5</v>
      </c>
      <c r="H285">
        <v>38.200000000000003</v>
      </c>
      <c r="I285">
        <v>762.7</v>
      </c>
    </row>
    <row r="286" spans="1:9" x14ac:dyDescent="0.75">
      <c r="A286">
        <v>2002</v>
      </c>
      <c r="B286" t="s">
        <v>19</v>
      </c>
      <c r="C286" t="s">
        <v>9</v>
      </c>
      <c r="D286" t="s">
        <v>13</v>
      </c>
      <c r="E286">
        <v>4.5999999999999996</v>
      </c>
      <c r="F286">
        <v>90.1</v>
      </c>
      <c r="G286">
        <v>72.8</v>
      </c>
      <c r="H286">
        <v>31.2</v>
      </c>
      <c r="I286">
        <v>380.1</v>
      </c>
    </row>
    <row r="287" spans="1:9" x14ac:dyDescent="0.75">
      <c r="A287">
        <v>2006</v>
      </c>
      <c r="B287" t="s">
        <v>21</v>
      </c>
      <c r="C287" t="s">
        <v>11</v>
      </c>
      <c r="D287" t="s">
        <v>18</v>
      </c>
      <c r="E287">
        <v>24.7</v>
      </c>
      <c r="F287">
        <v>74.3</v>
      </c>
      <c r="G287">
        <v>79</v>
      </c>
      <c r="H287">
        <v>38.1</v>
      </c>
      <c r="I287">
        <v>648.29999999999995</v>
      </c>
    </row>
    <row r="288" spans="1:9" x14ac:dyDescent="0.75">
      <c r="A288">
        <v>2015</v>
      </c>
      <c r="B288" t="s">
        <v>29</v>
      </c>
      <c r="C288" t="s">
        <v>11</v>
      </c>
      <c r="D288" t="s">
        <v>18</v>
      </c>
      <c r="E288">
        <v>33</v>
      </c>
      <c r="F288">
        <v>36.299999999999997</v>
      </c>
      <c r="G288">
        <v>40.9</v>
      </c>
      <c r="H288">
        <v>1.9</v>
      </c>
      <c r="I288">
        <v>286.10000000000002</v>
      </c>
    </row>
    <row r="289" spans="1:9" x14ac:dyDescent="0.75">
      <c r="A289">
        <v>2025</v>
      </c>
      <c r="B289" t="s">
        <v>20</v>
      </c>
      <c r="C289" t="s">
        <v>10</v>
      </c>
      <c r="D289" t="s">
        <v>13</v>
      </c>
      <c r="E289">
        <v>29</v>
      </c>
      <c r="F289">
        <v>22.1</v>
      </c>
      <c r="G289">
        <v>52.3</v>
      </c>
      <c r="H289">
        <v>41.9</v>
      </c>
      <c r="I289">
        <v>793.2</v>
      </c>
    </row>
    <row r="290" spans="1:9" x14ac:dyDescent="0.75">
      <c r="A290">
        <v>2015</v>
      </c>
      <c r="B290" t="s">
        <v>22</v>
      </c>
      <c r="C290" t="s">
        <v>11</v>
      </c>
      <c r="D290" t="s">
        <v>17</v>
      </c>
      <c r="E290">
        <v>-8</v>
      </c>
      <c r="F290">
        <v>113.5</v>
      </c>
      <c r="G290">
        <v>84.1</v>
      </c>
      <c r="H290">
        <v>31</v>
      </c>
      <c r="I290">
        <v>118</v>
      </c>
    </row>
    <row r="291" spans="1:9" x14ac:dyDescent="0.75">
      <c r="A291">
        <v>2024</v>
      </c>
      <c r="B291" t="s">
        <v>20</v>
      </c>
      <c r="C291" t="s">
        <v>10</v>
      </c>
      <c r="D291" t="s">
        <v>17</v>
      </c>
      <c r="E291">
        <v>14</v>
      </c>
      <c r="F291">
        <v>135.1</v>
      </c>
      <c r="G291">
        <v>78.400000000000006</v>
      </c>
      <c r="H291">
        <v>28.2</v>
      </c>
      <c r="I291">
        <v>522.5</v>
      </c>
    </row>
    <row r="292" spans="1:9" x14ac:dyDescent="0.75">
      <c r="A292">
        <v>2019</v>
      </c>
      <c r="B292" t="s">
        <v>28</v>
      </c>
      <c r="C292" t="s">
        <v>10</v>
      </c>
      <c r="D292" t="s">
        <v>13</v>
      </c>
      <c r="E292">
        <v>-4.8</v>
      </c>
      <c r="F292">
        <v>67.3</v>
      </c>
      <c r="G292">
        <v>89.1</v>
      </c>
      <c r="H292">
        <v>31.2</v>
      </c>
      <c r="I292">
        <v>561.70000000000005</v>
      </c>
    </row>
    <row r="293" spans="1:9" x14ac:dyDescent="0.75">
      <c r="A293">
        <v>2016</v>
      </c>
      <c r="B293" t="s">
        <v>20</v>
      </c>
      <c r="C293" t="s">
        <v>10</v>
      </c>
      <c r="D293" t="s">
        <v>16</v>
      </c>
      <c r="E293">
        <v>2.1</v>
      </c>
      <c r="F293">
        <v>49.1</v>
      </c>
      <c r="G293">
        <v>75.3</v>
      </c>
      <c r="H293">
        <v>43.2</v>
      </c>
      <c r="I293">
        <v>581.6</v>
      </c>
    </row>
    <row r="294" spans="1:9" x14ac:dyDescent="0.75">
      <c r="A294">
        <v>2001</v>
      </c>
      <c r="B294" t="s">
        <v>30</v>
      </c>
      <c r="C294" t="s">
        <v>12</v>
      </c>
      <c r="D294" t="s">
        <v>18</v>
      </c>
      <c r="E294">
        <v>39.299999999999997</v>
      </c>
      <c r="F294">
        <v>16.8</v>
      </c>
      <c r="G294">
        <v>53.6</v>
      </c>
      <c r="H294">
        <v>29.3</v>
      </c>
      <c r="I294">
        <v>184.3</v>
      </c>
    </row>
    <row r="295" spans="1:9" x14ac:dyDescent="0.75">
      <c r="A295">
        <v>2000</v>
      </c>
      <c r="B295" t="s">
        <v>19</v>
      </c>
      <c r="C295" t="s">
        <v>9</v>
      </c>
      <c r="D295" t="s">
        <v>18</v>
      </c>
      <c r="E295">
        <v>-2.9</v>
      </c>
      <c r="F295">
        <v>111.5</v>
      </c>
      <c r="G295">
        <v>65.400000000000006</v>
      </c>
      <c r="H295">
        <v>29</v>
      </c>
      <c r="I295">
        <v>757</v>
      </c>
    </row>
    <row r="296" spans="1:9" x14ac:dyDescent="0.75">
      <c r="A296">
        <v>2015</v>
      </c>
      <c r="B296" t="s">
        <v>25</v>
      </c>
      <c r="C296" t="s">
        <v>12</v>
      </c>
      <c r="D296" t="s">
        <v>16</v>
      </c>
      <c r="E296">
        <v>14.9</v>
      </c>
      <c r="F296">
        <v>61.8</v>
      </c>
      <c r="G296">
        <v>69.7</v>
      </c>
      <c r="H296">
        <v>49.5</v>
      </c>
      <c r="I296">
        <v>226.8</v>
      </c>
    </row>
    <row r="297" spans="1:9" x14ac:dyDescent="0.75">
      <c r="A297">
        <v>2011</v>
      </c>
      <c r="B297" t="s">
        <v>26</v>
      </c>
      <c r="C297" t="s">
        <v>12</v>
      </c>
      <c r="D297" t="s">
        <v>17</v>
      </c>
      <c r="E297">
        <v>20.9</v>
      </c>
      <c r="F297">
        <v>40.6</v>
      </c>
      <c r="G297">
        <v>34.700000000000003</v>
      </c>
      <c r="H297">
        <v>37.799999999999997</v>
      </c>
      <c r="I297">
        <v>535.9</v>
      </c>
    </row>
    <row r="298" spans="1:9" x14ac:dyDescent="0.75">
      <c r="A298">
        <v>2004</v>
      </c>
      <c r="B298" t="s">
        <v>22</v>
      </c>
      <c r="C298" t="s">
        <v>11</v>
      </c>
      <c r="D298" t="s">
        <v>15</v>
      </c>
      <c r="E298">
        <v>25.1</v>
      </c>
      <c r="F298">
        <v>91.9</v>
      </c>
      <c r="G298">
        <v>62.7</v>
      </c>
      <c r="H298">
        <v>22.1</v>
      </c>
      <c r="I298">
        <v>255.9</v>
      </c>
    </row>
    <row r="299" spans="1:9" x14ac:dyDescent="0.75">
      <c r="A299">
        <v>2004</v>
      </c>
      <c r="B299" t="s">
        <v>30</v>
      </c>
      <c r="C299" t="s">
        <v>12</v>
      </c>
      <c r="D299" t="s">
        <v>15</v>
      </c>
      <c r="E299">
        <v>18</v>
      </c>
      <c r="F299">
        <v>13.9</v>
      </c>
      <c r="G299">
        <v>72.599999999999994</v>
      </c>
      <c r="H299">
        <v>35.4</v>
      </c>
      <c r="I299">
        <v>315.10000000000002</v>
      </c>
    </row>
    <row r="300" spans="1:9" x14ac:dyDescent="0.75">
      <c r="A300">
        <v>2022</v>
      </c>
      <c r="B300" t="s">
        <v>30</v>
      </c>
      <c r="C300" t="s">
        <v>12</v>
      </c>
      <c r="D300" t="s">
        <v>15</v>
      </c>
      <c r="E300">
        <v>-9.5</v>
      </c>
      <c r="F300">
        <v>20.399999999999999</v>
      </c>
      <c r="G300">
        <v>40</v>
      </c>
      <c r="H300">
        <v>19.5</v>
      </c>
      <c r="I300">
        <v>482.5</v>
      </c>
    </row>
    <row r="301" spans="1:9" x14ac:dyDescent="0.75">
      <c r="A301">
        <v>2008</v>
      </c>
      <c r="B301" t="s">
        <v>20</v>
      </c>
      <c r="C301" t="s">
        <v>10</v>
      </c>
      <c r="D301" t="s">
        <v>17</v>
      </c>
      <c r="E301">
        <v>6.3</v>
      </c>
      <c r="F301">
        <v>28.1</v>
      </c>
      <c r="G301">
        <v>76.8</v>
      </c>
      <c r="H301">
        <v>11.4</v>
      </c>
      <c r="I301">
        <v>392</v>
      </c>
    </row>
    <row r="302" spans="1:9" x14ac:dyDescent="0.75">
      <c r="A302">
        <v>2008</v>
      </c>
      <c r="B302" t="s">
        <v>20</v>
      </c>
      <c r="C302" t="s">
        <v>10</v>
      </c>
      <c r="D302" t="s">
        <v>17</v>
      </c>
      <c r="E302">
        <v>15.9</v>
      </c>
      <c r="F302">
        <v>72.7</v>
      </c>
      <c r="G302">
        <v>65</v>
      </c>
      <c r="H302">
        <v>29.8</v>
      </c>
      <c r="I302">
        <v>212.2</v>
      </c>
    </row>
    <row r="303" spans="1:9" x14ac:dyDescent="0.75">
      <c r="A303">
        <v>2002</v>
      </c>
      <c r="B303" t="s">
        <v>28</v>
      </c>
      <c r="C303" t="s">
        <v>10</v>
      </c>
      <c r="D303" t="s">
        <v>16</v>
      </c>
      <c r="E303">
        <v>-5.6</v>
      </c>
      <c r="F303">
        <v>57.3</v>
      </c>
      <c r="G303">
        <v>87.1</v>
      </c>
      <c r="H303">
        <v>46.4</v>
      </c>
      <c r="I303">
        <v>219.7</v>
      </c>
    </row>
    <row r="304" spans="1:9" x14ac:dyDescent="0.75">
      <c r="A304">
        <v>2018</v>
      </c>
      <c r="B304" t="s">
        <v>26</v>
      </c>
      <c r="C304" t="s">
        <v>12</v>
      </c>
      <c r="D304" t="s">
        <v>18</v>
      </c>
      <c r="E304">
        <v>7.5</v>
      </c>
      <c r="F304">
        <v>78.8</v>
      </c>
      <c r="G304">
        <v>32.5</v>
      </c>
      <c r="H304">
        <v>46.5</v>
      </c>
      <c r="I304">
        <v>392.7</v>
      </c>
    </row>
    <row r="305" spans="1:9" x14ac:dyDescent="0.75">
      <c r="A305">
        <v>2015</v>
      </c>
      <c r="B305" t="s">
        <v>23</v>
      </c>
      <c r="C305" t="s">
        <v>9</v>
      </c>
      <c r="D305" t="s">
        <v>16</v>
      </c>
      <c r="E305">
        <v>-8.3000000000000007</v>
      </c>
      <c r="F305">
        <v>106.5</v>
      </c>
      <c r="G305">
        <v>45.9</v>
      </c>
      <c r="H305">
        <v>17.100000000000001</v>
      </c>
      <c r="I305">
        <v>630.1</v>
      </c>
    </row>
    <row r="306" spans="1:9" x14ac:dyDescent="0.75">
      <c r="A306">
        <v>2015</v>
      </c>
      <c r="B306" t="s">
        <v>20</v>
      </c>
      <c r="C306" t="s">
        <v>10</v>
      </c>
      <c r="D306" t="s">
        <v>16</v>
      </c>
      <c r="E306">
        <v>-6.1</v>
      </c>
      <c r="F306">
        <v>80.8</v>
      </c>
      <c r="G306">
        <v>66.099999999999994</v>
      </c>
      <c r="H306">
        <v>26.4</v>
      </c>
      <c r="I306">
        <v>728.6</v>
      </c>
    </row>
    <row r="307" spans="1:9" x14ac:dyDescent="0.75">
      <c r="A307">
        <v>2002</v>
      </c>
      <c r="B307" t="s">
        <v>19</v>
      </c>
      <c r="C307" t="s">
        <v>9</v>
      </c>
      <c r="D307" t="s">
        <v>17</v>
      </c>
      <c r="E307">
        <v>9.8000000000000007</v>
      </c>
      <c r="F307">
        <v>165.6</v>
      </c>
      <c r="G307">
        <v>47.8</v>
      </c>
      <c r="H307">
        <v>10.6</v>
      </c>
      <c r="I307">
        <v>158.9</v>
      </c>
    </row>
    <row r="308" spans="1:9" x14ac:dyDescent="0.75">
      <c r="A308">
        <v>2019</v>
      </c>
      <c r="B308" t="s">
        <v>21</v>
      </c>
      <c r="C308" t="s">
        <v>11</v>
      </c>
      <c r="D308" t="s">
        <v>15</v>
      </c>
      <c r="E308">
        <v>-3.4</v>
      </c>
      <c r="F308">
        <v>106.3</v>
      </c>
      <c r="G308">
        <v>72.900000000000006</v>
      </c>
      <c r="H308">
        <v>49.8</v>
      </c>
      <c r="I308">
        <v>375.2</v>
      </c>
    </row>
    <row r="309" spans="1:9" x14ac:dyDescent="0.75">
      <c r="A309">
        <v>2023</v>
      </c>
      <c r="B309" t="s">
        <v>22</v>
      </c>
      <c r="C309" t="s">
        <v>11</v>
      </c>
      <c r="D309" t="s">
        <v>14</v>
      </c>
      <c r="E309">
        <v>18.399999999999999</v>
      </c>
      <c r="F309">
        <v>45.5</v>
      </c>
      <c r="G309">
        <v>75.5</v>
      </c>
      <c r="H309">
        <v>49.1</v>
      </c>
      <c r="I309">
        <v>170.2</v>
      </c>
    </row>
    <row r="310" spans="1:9" x14ac:dyDescent="0.75">
      <c r="A310">
        <v>2021</v>
      </c>
      <c r="B310" t="s">
        <v>24</v>
      </c>
      <c r="C310" t="s">
        <v>10</v>
      </c>
      <c r="D310" t="s">
        <v>18</v>
      </c>
      <c r="E310">
        <v>24.5</v>
      </c>
      <c r="F310">
        <v>32</v>
      </c>
      <c r="G310">
        <v>36.200000000000003</v>
      </c>
      <c r="H310">
        <v>32.5</v>
      </c>
      <c r="I310">
        <v>111.6</v>
      </c>
    </row>
    <row r="311" spans="1:9" x14ac:dyDescent="0.75">
      <c r="A311">
        <v>2023</v>
      </c>
      <c r="B311" t="s">
        <v>20</v>
      </c>
      <c r="C311" t="s">
        <v>10</v>
      </c>
      <c r="D311" t="s">
        <v>17</v>
      </c>
      <c r="E311">
        <v>30</v>
      </c>
      <c r="F311">
        <v>46.6</v>
      </c>
      <c r="G311">
        <v>60.8</v>
      </c>
      <c r="H311">
        <v>40.200000000000003</v>
      </c>
      <c r="I311">
        <v>563.20000000000005</v>
      </c>
    </row>
    <row r="312" spans="1:9" x14ac:dyDescent="0.75">
      <c r="A312">
        <v>2000</v>
      </c>
      <c r="B312" t="s">
        <v>19</v>
      </c>
      <c r="C312" t="s">
        <v>9</v>
      </c>
      <c r="D312" t="s">
        <v>15</v>
      </c>
      <c r="E312">
        <v>0</v>
      </c>
      <c r="F312">
        <v>82.8</v>
      </c>
      <c r="G312">
        <v>60.5</v>
      </c>
      <c r="H312">
        <v>35.799999999999997</v>
      </c>
      <c r="I312">
        <v>521.70000000000005</v>
      </c>
    </row>
    <row r="313" spans="1:9" x14ac:dyDescent="0.75">
      <c r="A313">
        <v>2023</v>
      </c>
      <c r="B313" t="s">
        <v>19</v>
      </c>
      <c r="C313" t="s">
        <v>9</v>
      </c>
      <c r="D313" t="s">
        <v>14</v>
      </c>
      <c r="E313">
        <v>-1.6</v>
      </c>
      <c r="F313">
        <v>35</v>
      </c>
      <c r="G313">
        <v>52.2</v>
      </c>
      <c r="H313">
        <v>29.7</v>
      </c>
      <c r="I313">
        <v>214.1</v>
      </c>
    </row>
    <row r="314" spans="1:9" x14ac:dyDescent="0.75">
      <c r="A314">
        <v>2019</v>
      </c>
      <c r="B314" t="s">
        <v>22</v>
      </c>
      <c r="C314" t="s">
        <v>11</v>
      </c>
      <c r="D314" t="s">
        <v>14</v>
      </c>
      <c r="E314">
        <v>-4.8</v>
      </c>
      <c r="F314">
        <v>84.4</v>
      </c>
      <c r="G314">
        <v>86</v>
      </c>
      <c r="H314">
        <v>2.7</v>
      </c>
      <c r="I314">
        <v>263.7</v>
      </c>
    </row>
    <row r="315" spans="1:9" x14ac:dyDescent="0.75">
      <c r="A315">
        <v>2010</v>
      </c>
      <c r="B315" t="s">
        <v>23</v>
      </c>
      <c r="C315" t="s">
        <v>9</v>
      </c>
      <c r="D315" t="s">
        <v>17</v>
      </c>
      <c r="E315">
        <v>21.8</v>
      </c>
      <c r="F315">
        <v>77.8</v>
      </c>
      <c r="G315">
        <v>79.7</v>
      </c>
      <c r="H315">
        <v>22.7</v>
      </c>
      <c r="I315">
        <v>116.6</v>
      </c>
    </row>
    <row r="316" spans="1:9" x14ac:dyDescent="0.75">
      <c r="A316">
        <v>2016</v>
      </c>
      <c r="B316" t="s">
        <v>19</v>
      </c>
      <c r="C316" t="s">
        <v>9</v>
      </c>
      <c r="D316" t="s">
        <v>13</v>
      </c>
      <c r="E316">
        <v>25.3</v>
      </c>
      <c r="F316">
        <v>21.8</v>
      </c>
      <c r="G316">
        <v>71.8</v>
      </c>
      <c r="H316">
        <v>33.700000000000003</v>
      </c>
      <c r="I316">
        <v>684.5</v>
      </c>
    </row>
    <row r="317" spans="1:9" x14ac:dyDescent="0.75">
      <c r="A317">
        <v>2007</v>
      </c>
      <c r="B317" t="s">
        <v>21</v>
      </c>
      <c r="C317" t="s">
        <v>11</v>
      </c>
      <c r="D317" t="s">
        <v>18</v>
      </c>
      <c r="E317">
        <v>-8.4</v>
      </c>
      <c r="F317">
        <v>105</v>
      </c>
      <c r="G317">
        <v>72.900000000000006</v>
      </c>
      <c r="H317">
        <v>33.9</v>
      </c>
      <c r="I317">
        <v>782.3</v>
      </c>
    </row>
    <row r="318" spans="1:9" x14ac:dyDescent="0.75">
      <c r="A318">
        <v>2003</v>
      </c>
      <c r="B318" t="s">
        <v>19</v>
      </c>
      <c r="C318" t="s">
        <v>9</v>
      </c>
      <c r="D318" t="s">
        <v>14</v>
      </c>
      <c r="E318">
        <v>36.799999999999997</v>
      </c>
      <c r="F318">
        <v>65.599999999999994</v>
      </c>
      <c r="G318">
        <v>57.7</v>
      </c>
      <c r="H318">
        <v>18.7</v>
      </c>
      <c r="I318">
        <v>194.8</v>
      </c>
    </row>
    <row r="319" spans="1:9" x14ac:dyDescent="0.75">
      <c r="A319">
        <v>2005</v>
      </c>
      <c r="B319" t="s">
        <v>19</v>
      </c>
      <c r="C319" t="s">
        <v>9</v>
      </c>
      <c r="D319" t="s">
        <v>17</v>
      </c>
      <c r="E319">
        <v>-7.4</v>
      </c>
      <c r="F319">
        <v>160.30000000000001</v>
      </c>
      <c r="G319">
        <v>85.3</v>
      </c>
      <c r="H319">
        <v>47.1</v>
      </c>
      <c r="I319">
        <v>262</v>
      </c>
    </row>
    <row r="320" spans="1:9" x14ac:dyDescent="0.75">
      <c r="A320">
        <v>2007</v>
      </c>
      <c r="B320" t="s">
        <v>19</v>
      </c>
      <c r="C320" t="s">
        <v>9</v>
      </c>
      <c r="D320" t="s">
        <v>17</v>
      </c>
      <c r="E320">
        <v>17.100000000000001</v>
      </c>
      <c r="F320">
        <v>49.3</v>
      </c>
      <c r="G320">
        <v>71.7</v>
      </c>
      <c r="H320">
        <v>8.4</v>
      </c>
      <c r="I320">
        <v>707.9</v>
      </c>
    </row>
    <row r="321" spans="1:9" x14ac:dyDescent="0.75">
      <c r="A321">
        <v>2019</v>
      </c>
      <c r="B321" t="s">
        <v>25</v>
      </c>
      <c r="C321" t="s">
        <v>12</v>
      </c>
      <c r="D321" t="s">
        <v>15</v>
      </c>
      <c r="E321">
        <v>25.5</v>
      </c>
      <c r="F321">
        <v>39.200000000000003</v>
      </c>
      <c r="G321">
        <v>73.7</v>
      </c>
      <c r="H321">
        <v>25</v>
      </c>
      <c r="I321">
        <v>748.5</v>
      </c>
    </row>
    <row r="322" spans="1:9" x14ac:dyDescent="0.75">
      <c r="A322">
        <v>2002</v>
      </c>
      <c r="B322" t="s">
        <v>25</v>
      </c>
      <c r="C322" t="s">
        <v>12</v>
      </c>
      <c r="D322" t="s">
        <v>13</v>
      </c>
      <c r="E322">
        <v>33.5</v>
      </c>
      <c r="F322">
        <v>19.3</v>
      </c>
      <c r="G322">
        <v>81.7</v>
      </c>
      <c r="H322">
        <v>34.5</v>
      </c>
      <c r="I322">
        <v>393.7</v>
      </c>
    </row>
    <row r="323" spans="1:9" x14ac:dyDescent="0.75">
      <c r="A323">
        <v>2015</v>
      </c>
      <c r="B323" t="s">
        <v>23</v>
      </c>
      <c r="C323" t="s">
        <v>9</v>
      </c>
      <c r="D323" t="s">
        <v>18</v>
      </c>
      <c r="E323">
        <v>25.7</v>
      </c>
      <c r="F323">
        <v>19</v>
      </c>
      <c r="G323">
        <v>46.4</v>
      </c>
      <c r="H323">
        <v>34.9</v>
      </c>
      <c r="I323">
        <v>135.4</v>
      </c>
    </row>
    <row r="324" spans="1:9" x14ac:dyDescent="0.75">
      <c r="A324">
        <v>2024</v>
      </c>
      <c r="B324" t="s">
        <v>20</v>
      </c>
      <c r="C324" t="s">
        <v>10</v>
      </c>
      <c r="D324" t="s">
        <v>16</v>
      </c>
      <c r="E324">
        <v>30.1</v>
      </c>
      <c r="F324">
        <v>96.6</v>
      </c>
      <c r="G324">
        <v>78.400000000000006</v>
      </c>
      <c r="H324">
        <v>32.4</v>
      </c>
      <c r="I324">
        <v>127.6</v>
      </c>
    </row>
    <row r="325" spans="1:9" x14ac:dyDescent="0.75">
      <c r="A325">
        <v>2002</v>
      </c>
      <c r="B325" t="s">
        <v>19</v>
      </c>
      <c r="C325" t="s">
        <v>9</v>
      </c>
      <c r="D325" t="s">
        <v>15</v>
      </c>
      <c r="E325">
        <v>7</v>
      </c>
      <c r="F325">
        <v>149.80000000000001</v>
      </c>
      <c r="G325">
        <v>41.7</v>
      </c>
      <c r="H325">
        <v>13.8</v>
      </c>
      <c r="I325">
        <v>501.8</v>
      </c>
    </row>
    <row r="326" spans="1:9" x14ac:dyDescent="0.75">
      <c r="A326">
        <v>2024</v>
      </c>
      <c r="B326" t="s">
        <v>26</v>
      </c>
      <c r="C326" t="s">
        <v>12</v>
      </c>
      <c r="D326" t="s">
        <v>14</v>
      </c>
      <c r="E326">
        <v>30.7</v>
      </c>
      <c r="F326">
        <v>46.1</v>
      </c>
      <c r="G326">
        <v>50.7</v>
      </c>
      <c r="H326">
        <v>7.8</v>
      </c>
      <c r="I326">
        <v>375</v>
      </c>
    </row>
    <row r="327" spans="1:9" x14ac:dyDescent="0.75">
      <c r="A327">
        <v>2017</v>
      </c>
      <c r="B327" t="s">
        <v>20</v>
      </c>
      <c r="C327" t="s">
        <v>10</v>
      </c>
      <c r="D327" t="s">
        <v>14</v>
      </c>
      <c r="E327">
        <v>-6</v>
      </c>
      <c r="F327">
        <v>43.7</v>
      </c>
      <c r="G327">
        <v>50.1</v>
      </c>
      <c r="H327">
        <v>31.8</v>
      </c>
      <c r="I327">
        <v>120.1</v>
      </c>
    </row>
    <row r="328" spans="1:9" x14ac:dyDescent="0.75">
      <c r="A328">
        <v>2013</v>
      </c>
      <c r="B328" t="s">
        <v>23</v>
      </c>
      <c r="C328" t="s">
        <v>9</v>
      </c>
      <c r="D328" t="s">
        <v>15</v>
      </c>
      <c r="E328">
        <v>34.700000000000003</v>
      </c>
      <c r="F328">
        <v>52.8</v>
      </c>
      <c r="G328">
        <v>88.7</v>
      </c>
      <c r="H328">
        <v>30</v>
      </c>
      <c r="I328">
        <v>508.3</v>
      </c>
    </row>
    <row r="329" spans="1:9" x14ac:dyDescent="0.75">
      <c r="A329">
        <v>2017</v>
      </c>
      <c r="B329" t="s">
        <v>27</v>
      </c>
      <c r="C329" t="s">
        <v>9</v>
      </c>
      <c r="D329" t="s">
        <v>17</v>
      </c>
      <c r="E329">
        <v>17.399999999999999</v>
      </c>
      <c r="F329">
        <v>109.8</v>
      </c>
      <c r="G329">
        <v>81.400000000000006</v>
      </c>
      <c r="H329">
        <v>9</v>
      </c>
      <c r="I329">
        <v>107.9</v>
      </c>
    </row>
    <row r="330" spans="1:9" x14ac:dyDescent="0.75">
      <c r="A330">
        <v>2001</v>
      </c>
      <c r="B330" t="s">
        <v>20</v>
      </c>
      <c r="C330" t="s">
        <v>10</v>
      </c>
      <c r="D330" t="s">
        <v>14</v>
      </c>
      <c r="E330">
        <v>30.9</v>
      </c>
      <c r="F330">
        <v>22</v>
      </c>
      <c r="G330">
        <v>72.099999999999994</v>
      </c>
      <c r="H330">
        <v>35.299999999999997</v>
      </c>
      <c r="I330">
        <v>651.20000000000005</v>
      </c>
    </row>
    <row r="331" spans="1:9" x14ac:dyDescent="0.75">
      <c r="A331">
        <v>2021</v>
      </c>
      <c r="B331" t="s">
        <v>20</v>
      </c>
      <c r="C331" t="s">
        <v>10</v>
      </c>
      <c r="D331" t="s">
        <v>13</v>
      </c>
      <c r="E331">
        <v>12.6</v>
      </c>
      <c r="F331">
        <v>59.8</v>
      </c>
      <c r="G331">
        <v>73.599999999999994</v>
      </c>
      <c r="H331">
        <v>22.8</v>
      </c>
      <c r="I331">
        <v>314.5</v>
      </c>
    </row>
    <row r="332" spans="1:9" x14ac:dyDescent="0.75">
      <c r="A332">
        <v>2002</v>
      </c>
      <c r="B332" t="s">
        <v>29</v>
      </c>
      <c r="C332" t="s">
        <v>11</v>
      </c>
      <c r="D332" t="s">
        <v>18</v>
      </c>
      <c r="E332">
        <v>22.2</v>
      </c>
      <c r="F332">
        <v>98.1</v>
      </c>
      <c r="G332">
        <v>63.7</v>
      </c>
      <c r="H332">
        <v>33.4</v>
      </c>
      <c r="I332">
        <v>128.19999999999999</v>
      </c>
    </row>
    <row r="333" spans="1:9" x14ac:dyDescent="0.75">
      <c r="A333">
        <v>2015</v>
      </c>
      <c r="B333" t="s">
        <v>28</v>
      </c>
      <c r="C333" t="s">
        <v>10</v>
      </c>
      <c r="D333" t="s">
        <v>13</v>
      </c>
      <c r="E333">
        <v>16.3</v>
      </c>
      <c r="F333">
        <v>72</v>
      </c>
      <c r="G333">
        <v>86.8</v>
      </c>
      <c r="H333">
        <v>41.9</v>
      </c>
      <c r="I333">
        <v>511.8</v>
      </c>
    </row>
    <row r="334" spans="1:9" x14ac:dyDescent="0.75">
      <c r="A334">
        <v>2008</v>
      </c>
      <c r="B334" t="s">
        <v>24</v>
      </c>
      <c r="C334" t="s">
        <v>10</v>
      </c>
      <c r="D334" t="s">
        <v>14</v>
      </c>
      <c r="E334">
        <v>26.6</v>
      </c>
      <c r="F334">
        <v>1.4</v>
      </c>
      <c r="G334">
        <v>59.8</v>
      </c>
      <c r="H334">
        <v>8.5</v>
      </c>
      <c r="I334">
        <v>378.4</v>
      </c>
    </row>
    <row r="335" spans="1:9" x14ac:dyDescent="0.75">
      <c r="A335">
        <v>2003</v>
      </c>
      <c r="B335" t="s">
        <v>29</v>
      </c>
      <c r="C335" t="s">
        <v>11</v>
      </c>
      <c r="D335" t="s">
        <v>16</v>
      </c>
      <c r="E335">
        <v>-5.9</v>
      </c>
      <c r="F335">
        <v>81.099999999999994</v>
      </c>
      <c r="G335">
        <v>52.8</v>
      </c>
      <c r="H335">
        <v>1</v>
      </c>
      <c r="I335">
        <v>781.7</v>
      </c>
    </row>
    <row r="336" spans="1:9" x14ac:dyDescent="0.75">
      <c r="A336">
        <v>2000</v>
      </c>
      <c r="B336" t="s">
        <v>21</v>
      </c>
      <c r="C336" t="s">
        <v>11</v>
      </c>
      <c r="D336" t="s">
        <v>18</v>
      </c>
      <c r="E336">
        <v>-7</v>
      </c>
      <c r="F336">
        <v>72.5</v>
      </c>
      <c r="G336">
        <v>39.799999999999997</v>
      </c>
      <c r="H336">
        <v>39</v>
      </c>
      <c r="I336">
        <v>480.9</v>
      </c>
    </row>
    <row r="337" spans="1:9" x14ac:dyDescent="0.75">
      <c r="A337">
        <v>2003</v>
      </c>
      <c r="B337" t="s">
        <v>25</v>
      </c>
      <c r="C337" t="s">
        <v>12</v>
      </c>
      <c r="D337" t="s">
        <v>18</v>
      </c>
      <c r="E337">
        <v>2.4</v>
      </c>
      <c r="F337">
        <v>124.3</v>
      </c>
      <c r="G337">
        <v>77.2</v>
      </c>
      <c r="H337">
        <v>30.5</v>
      </c>
      <c r="I337">
        <v>292.7</v>
      </c>
    </row>
    <row r="338" spans="1:9" x14ac:dyDescent="0.75">
      <c r="A338">
        <v>2000</v>
      </c>
      <c r="B338" t="s">
        <v>25</v>
      </c>
      <c r="C338" t="s">
        <v>12</v>
      </c>
      <c r="D338" t="s">
        <v>15</v>
      </c>
      <c r="E338">
        <v>-2</v>
      </c>
      <c r="F338">
        <v>142</v>
      </c>
      <c r="G338">
        <v>74.099999999999994</v>
      </c>
      <c r="H338">
        <v>35</v>
      </c>
      <c r="I338">
        <v>596.6</v>
      </c>
    </row>
    <row r="339" spans="1:9" x14ac:dyDescent="0.75">
      <c r="A339">
        <v>2013</v>
      </c>
      <c r="B339" t="s">
        <v>28</v>
      </c>
      <c r="C339" t="s">
        <v>10</v>
      </c>
      <c r="D339" t="s">
        <v>15</v>
      </c>
      <c r="E339">
        <v>33.6</v>
      </c>
      <c r="F339">
        <v>120.2</v>
      </c>
      <c r="G339">
        <v>53.1</v>
      </c>
      <c r="H339">
        <v>41.9</v>
      </c>
      <c r="I339">
        <v>290</v>
      </c>
    </row>
    <row r="340" spans="1:9" x14ac:dyDescent="0.75">
      <c r="A340">
        <v>2020</v>
      </c>
      <c r="B340" t="s">
        <v>22</v>
      </c>
      <c r="C340" t="s">
        <v>11</v>
      </c>
      <c r="D340" t="s">
        <v>16</v>
      </c>
      <c r="E340">
        <v>1</v>
      </c>
      <c r="F340">
        <v>53</v>
      </c>
      <c r="G340">
        <v>31.5</v>
      </c>
      <c r="H340">
        <v>40.1</v>
      </c>
      <c r="I340">
        <v>733</v>
      </c>
    </row>
    <row r="341" spans="1:9" x14ac:dyDescent="0.75">
      <c r="A341">
        <v>2015</v>
      </c>
      <c r="B341" t="s">
        <v>22</v>
      </c>
      <c r="C341" t="s">
        <v>11</v>
      </c>
      <c r="D341" t="s">
        <v>17</v>
      </c>
      <c r="E341">
        <v>38.799999999999997</v>
      </c>
      <c r="F341">
        <v>10.1</v>
      </c>
      <c r="G341">
        <v>80.3</v>
      </c>
      <c r="H341">
        <v>48</v>
      </c>
      <c r="I341">
        <v>362.3</v>
      </c>
    </row>
    <row r="342" spans="1:9" x14ac:dyDescent="0.75">
      <c r="A342">
        <v>2019</v>
      </c>
      <c r="B342" t="s">
        <v>23</v>
      </c>
      <c r="C342" t="s">
        <v>9</v>
      </c>
      <c r="D342" t="s">
        <v>18</v>
      </c>
      <c r="E342">
        <v>6.8</v>
      </c>
      <c r="F342">
        <v>43.5</v>
      </c>
      <c r="G342">
        <v>30.7</v>
      </c>
      <c r="H342">
        <v>26.8</v>
      </c>
      <c r="I342">
        <v>484.9</v>
      </c>
    </row>
    <row r="343" spans="1:9" x14ac:dyDescent="0.75">
      <c r="A343">
        <v>2023</v>
      </c>
      <c r="B343" t="s">
        <v>30</v>
      </c>
      <c r="C343" t="s">
        <v>12</v>
      </c>
      <c r="D343" t="s">
        <v>16</v>
      </c>
      <c r="E343">
        <v>-0.9</v>
      </c>
      <c r="F343">
        <v>51.7</v>
      </c>
      <c r="G343">
        <v>72.2</v>
      </c>
      <c r="H343">
        <v>24.4</v>
      </c>
      <c r="I343">
        <v>135.4</v>
      </c>
    </row>
    <row r="344" spans="1:9" x14ac:dyDescent="0.75">
      <c r="A344">
        <v>2007</v>
      </c>
      <c r="B344" t="s">
        <v>28</v>
      </c>
      <c r="C344" t="s">
        <v>10</v>
      </c>
      <c r="D344" t="s">
        <v>15</v>
      </c>
      <c r="E344">
        <v>29.5</v>
      </c>
      <c r="F344">
        <v>148.6</v>
      </c>
      <c r="G344">
        <v>88.2</v>
      </c>
      <c r="H344">
        <v>20.100000000000001</v>
      </c>
      <c r="I344">
        <v>398.3</v>
      </c>
    </row>
    <row r="345" spans="1:9" x14ac:dyDescent="0.75">
      <c r="A345">
        <v>2006</v>
      </c>
      <c r="B345" t="s">
        <v>24</v>
      </c>
      <c r="C345" t="s">
        <v>10</v>
      </c>
      <c r="D345" t="s">
        <v>15</v>
      </c>
      <c r="E345">
        <v>22.9</v>
      </c>
      <c r="F345">
        <v>26.4</v>
      </c>
      <c r="G345">
        <v>56.3</v>
      </c>
      <c r="H345">
        <v>7.7</v>
      </c>
      <c r="I345">
        <v>682.7</v>
      </c>
    </row>
    <row r="346" spans="1:9" x14ac:dyDescent="0.75">
      <c r="A346">
        <v>2002</v>
      </c>
      <c r="B346" t="s">
        <v>20</v>
      </c>
      <c r="C346" t="s">
        <v>10</v>
      </c>
      <c r="D346" t="s">
        <v>18</v>
      </c>
      <c r="E346">
        <v>14.9</v>
      </c>
      <c r="F346">
        <v>14.3</v>
      </c>
      <c r="G346">
        <v>44.1</v>
      </c>
      <c r="H346">
        <v>28.6</v>
      </c>
      <c r="I346">
        <v>664</v>
      </c>
    </row>
    <row r="347" spans="1:9" x14ac:dyDescent="0.75">
      <c r="A347">
        <v>2016</v>
      </c>
      <c r="B347" t="s">
        <v>22</v>
      </c>
      <c r="C347" t="s">
        <v>11</v>
      </c>
      <c r="D347" t="s">
        <v>13</v>
      </c>
      <c r="E347">
        <v>17.8</v>
      </c>
      <c r="F347">
        <v>35.1</v>
      </c>
      <c r="G347">
        <v>72.3</v>
      </c>
      <c r="H347">
        <v>13.9</v>
      </c>
      <c r="I347">
        <v>257</v>
      </c>
    </row>
    <row r="348" spans="1:9" x14ac:dyDescent="0.75">
      <c r="A348">
        <v>2000</v>
      </c>
      <c r="B348" t="s">
        <v>24</v>
      </c>
      <c r="C348" t="s">
        <v>10</v>
      </c>
      <c r="D348" t="s">
        <v>14</v>
      </c>
      <c r="E348">
        <v>26</v>
      </c>
      <c r="F348">
        <v>27.7</v>
      </c>
      <c r="G348">
        <v>79</v>
      </c>
      <c r="H348">
        <v>46.1</v>
      </c>
      <c r="I348">
        <v>258.3</v>
      </c>
    </row>
    <row r="349" spans="1:9" x14ac:dyDescent="0.75">
      <c r="A349">
        <v>2015</v>
      </c>
      <c r="B349" t="s">
        <v>19</v>
      </c>
      <c r="C349" t="s">
        <v>9</v>
      </c>
      <c r="D349" t="s">
        <v>15</v>
      </c>
      <c r="E349">
        <v>1.4</v>
      </c>
      <c r="F349">
        <v>12.9</v>
      </c>
      <c r="G349">
        <v>62.8</v>
      </c>
      <c r="H349">
        <v>29.2</v>
      </c>
      <c r="I349">
        <v>672.1</v>
      </c>
    </row>
    <row r="350" spans="1:9" x14ac:dyDescent="0.75">
      <c r="A350">
        <v>2011</v>
      </c>
      <c r="B350" t="s">
        <v>30</v>
      </c>
      <c r="C350" t="s">
        <v>12</v>
      </c>
      <c r="D350" t="s">
        <v>17</v>
      </c>
      <c r="E350">
        <v>39.799999999999997</v>
      </c>
      <c r="F350">
        <v>46.8</v>
      </c>
      <c r="G350">
        <v>88</v>
      </c>
      <c r="H350">
        <v>29.6</v>
      </c>
      <c r="I350">
        <v>751.3</v>
      </c>
    </row>
    <row r="351" spans="1:9" x14ac:dyDescent="0.75">
      <c r="A351">
        <v>2018</v>
      </c>
      <c r="B351" t="s">
        <v>26</v>
      </c>
      <c r="C351" t="s">
        <v>12</v>
      </c>
      <c r="D351" t="s">
        <v>17</v>
      </c>
      <c r="E351">
        <v>38.700000000000003</v>
      </c>
      <c r="F351">
        <v>53.3</v>
      </c>
      <c r="G351">
        <v>33.1</v>
      </c>
      <c r="H351">
        <v>17.7</v>
      </c>
      <c r="I351">
        <v>166.8</v>
      </c>
    </row>
    <row r="352" spans="1:9" x14ac:dyDescent="0.75">
      <c r="A352">
        <v>2021</v>
      </c>
      <c r="B352" t="s">
        <v>20</v>
      </c>
      <c r="C352" t="s">
        <v>10</v>
      </c>
      <c r="D352" t="s">
        <v>15</v>
      </c>
      <c r="E352">
        <v>22.5</v>
      </c>
      <c r="F352">
        <v>12.1</v>
      </c>
      <c r="G352">
        <v>60.3</v>
      </c>
      <c r="H352">
        <v>2.6</v>
      </c>
      <c r="I352">
        <v>415</v>
      </c>
    </row>
    <row r="353" spans="1:9" x14ac:dyDescent="0.75">
      <c r="A353">
        <v>2022</v>
      </c>
      <c r="B353" t="s">
        <v>21</v>
      </c>
      <c r="C353" t="s">
        <v>11</v>
      </c>
      <c r="D353" t="s">
        <v>13</v>
      </c>
      <c r="E353">
        <v>0</v>
      </c>
      <c r="F353">
        <v>39</v>
      </c>
      <c r="G353">
        <v>73.099999999999994</v>
      </c>
      <c r="H353">
        <v>1.6</v>
      </c>
      <c r="I353">
        <v>336.2</v>
      </c>
    </row>
    <row r="354" spans="1:9" x14ac:dyDescent="0.75">
      <c r="A354">
        <v>2021</v>
      </c>
      <c r="B354" t="s">
        <v>19</v>
      </c>
      <c r="C354" t="s">
        <v>9</v>
      </c>
      <c r="D354" t="s">
        <v>13</v>
      </c>
      <c r="E354">
        <v>24</v>
      </c>
      <c r="F354">
        <v>26.2</v>
      </c>
      <c r="G354">
        <v>81.8</v>
      </c>
      <c r="H354">
        <v>21.2</v>
      </c>
      <c r="I354">
        <v>709.5</v>
      </c>
    </row>
    <row r="355" spans="1:9" x14ac:dyDescent="0.75">
      <c r="A355">
        <v>2013</v>
      </c>
      <c r="B355" t="s">
        <v>19</v>
      </c>
      <c r="C355" t="s">
        <v>9</v>
      </c>
      <c r="D355" t="s">
        <v>16</v>
      </c>
      <c r="E355">
        <v>-6.4</v>
      </c>
      <c r="F355">
        <v>54.6</v>
      </c>
      <c r="G355">
        <v>40.799999999999997</v>
      </c>
      <c r="H355">
        <v>4.2</v>
      </c>
      <c r="I355">
        <v>158.5</v>
      </c>
    </row>
    <row r="356" spans="1:9" x14ac:dyDescent="0.75">
      <c r="A356">
        <v>2005</v>
      </c>
      <c r="B356" t="s">
        <v>28</v>
      </c>
      <c r="C356" t="s">
        <v>10</v>
      </c>
      <c r="D356" t="s">
        <v>17</v>
      </c>
      <c r="E356">
        <v>-8.5</v>
      </c>
      <c r="F356">
        <v>58.7</v>
      </c>
      <c r="G356">
        <v>78</v>
      </c>
      <c r="H356">
        <v>30.3</v>
      </c>
      <c r="I356">
        <v>247.8</v>
      </c>
    </row>
    <row r="357" spans="1:9" x14ac:dyDescent="0.75">
      <c r="A357">
        <v>2005</v>
      </c>
      <c r="B357" t="s">
        <v>30</v>
      </c>
      <c r="C357" t="s">
        <v>12</v>
      </c>
      <c r="D357" t="s">
        <v>16</v>
      </c>
      <c r="E357">
        <v>2.9</v>
      </c>
      <c r="F357">
        <v>26.2</v>
      </c>
      <c r="G357">
        <v>63.2</v>
      </c>
      <c r="H357">
        <v>44</v>
      </c>
      <c r="I357">
        <v>626.70000000000005</v>
      </c>
    </row>
    <row r="358" spans="1:9" x14ac:dyDescent="0.75">
      <c r="A358">
        <v>2012</v>
      </c>
      <c r="B358" t="s">
        <v>23</v>
      </c>
      <c r="C358" t="s">
        <v>9</v>
      </c>
      <c r="D358" t="s">
        <v>17</v>
      </c>
      <c r="E358">
        <v>13.1</v>
      </c>
      <c r="F358">
        <v>104.3</v>
      </c>
      <c r="G358">
        <v>53.8</v>
      </c>
      <c r="H358">
        <v>44.1</v>
      </c>
      <c r="I358">
        <v>135.9</v>
      </c>
    </row>
    <row r="359" spans="1:9" x14ac:dyDescent="0.75">
      <c r="A359">
        <v>2018</v>
      </c>
      <c r="B359" t="s">
        <v>21</v>
      </c>
      <c r="C359" t="s">
        <v>11</v>
      </c>
      <c r="D359" t="s">
        <v>14</v>
      </c>
      <c r="E359">
        <v>33.4</v>
      </c>
      <c r="F359">
        <v>50.8</v>
      </c>
      <c r="G359">
        <v>37.9</v>
      </c>
      <c r="H359">
        <v>33</v>
      </c>
      <c r="I359">
        <v>444.8</v>
      </c>
    </row>
    <row r="360" spans="1:9" x14ac:dyDescent="0.75">
      <c r="A360">
        <v>2021</v>
      </c>
      <c r="B360" t="s">
        <v>22</v>
      </c>
      <c r="C360" t="s">
        <v>11</v>
      </c>
      <c r="D360" t="s">
        <v>14</v>
      </c>
      <c r="E360">
        <v>26.4</v>
      </c>
      <c r="F360">
        <v>27.3</v>
      </c>
      <c r="G360">
        <v>81.900000000000006</v>
      </c>
      <c r="H360">
        <v>10.6</v>
      </c>
      <c r="I360">
        <v>409.5</v>
      </c>
    </row>
    <row r="361" spans="1:9" x14ac:dyDescent="0.75">
      <c r="A361">
        <v>2007</v>
      </c>
      <c r="B361" t="s">
        <v>24</v>
      </c>
      <c r="C361" t="s">
        <v>10</v>
      </c>
      <c r="D361" t="s">
        <v>18</v>
      </c>
      <c r="E361">
        <v>27.1</v>
      </c>
      <c r="F361">
        <v>11.3</v>
      </c>
      <c r="G361">
        <v>39.4</v>
      </c>
      <c r="H361">
        <v>43.1</v>
      </c>
      <c r="I361">
        <v>334.1</v>
      </c>
    </row>
    <row r="362" spans="1:9" x14ac:dyDescent="0.75">
      <c r="A362">
        <v>2001</v>
      </c>
      <c r="B362" t="s">
        <v>28</v>
      </c>
      <c r="C362" t="s">
        <v>10</v>
      </c>
      <c r="D362" t="s">
        <v>16</v>
      </c>
      <c r="E362">
        <v>11.3</v>
      </c>
      <c r="F362">
        <v>61.1</v>
      </c>
      <c r="G362">
        <v>48.6</v>
      </c>
      <c r="H362">
        <v>44.3</v>
      </c>
      <c r="I362">
        <v>376.2</v>
      </c>
    </row>
    <row r="363" spans="1:9" x14ac:dyDescent="0.75">
      <c r="A363">
        <v>2020</v>
      </c>
      <c r="B363" t="s">
        <v>22</v>
      </c>
      <c r="C363" t="s">
        <v>11</v>
      </c>
      <c r="D363" t="s">
        <v>15</v>
      </c>
      <c r="E363">
        <v>7.3</v>
      </c>
      <c r="F363">
        <v>72.400000000000006</v>
      </c>
      <c r="G363">
        <v>47.4</v>
      </c>
      <c r="H363">
        <v>9.8000000000000007</v>
      </c>
      <c r="I363">
        <v>471</v>
      </c>
    </row>
    <row r="364" spans="1:9" x14ac:dyDescent="0.75">
      <c r="A364">
        <v>2000</v>
      </c>
      <c r="B364" t="s">
        <v>28</v>
      </c>
      <c r="C364" t="s">
        <v>10</v>
      </c>
      <c r="D364" t="s">
        <v>16</v>
      </c>
      <c r="E364">
        <v>8.6</v>
      </c>
      <c r="F364">
        <v>33.5</v>
      </c>
      <c r="G364">
        <v>82.3</v>
      </c>
      <c r="H364">
        <v>36.9</v>
      </c>
      <c r="I364">
        <v>213</v>
      </c>
    </row>
    <row r="365" spans="1:9" x14ac:dyDescent="0.75">
      <c r="A365">
        <v>2014</v>
      </c>
      <c r="B365" t="s">
        <v>28</v>
      </c>
      <c r="C365" t="s">
        <v>10</v>
      </c>
      <c r="D365" t="s">
        <v>15</v>
      </c>
      <c r="E365">
        <v>39.4</v>
      </c>
      <c r="F365">
        <v>55.9</v>
      </c>
      <c r="G365">
        <v>70.400000000000006</v>
      </c>
      <c r="H365">
        <v>14.3</v>
      </c>
      <c r="I365">
        <v>500.4</v>
      </c>
    </row>
    <row r="366" spans="1:9" x14ac:dyDescent="0.75">
      <c r="A366">
        <v>2000</v>
      </c>
      <c r="B366" t="s">
        <v>28</v>
      </c>
      <c r="C366" t="s">
        <v>10</v>
      </c>
      <c r="D366" t="s">
        <v>13</v>
      </c>
      <c r="E366">
        <v>-8</v>
      </c>
      <c r="F366">
        <v>142</v>
      </c>
      <c r="G366">
        <v>77.8</v>
      </c>
      <c r="H366">
        <v>40.1</v>
      </c>
      <c r="I366">
        <v>663.8</v>
      </c>
    </row>
    <row r="367" spans="1:9" x14ac:dyDescent="0.75">
      <c r="A367">
        <v>2004</v>
      </c>
      <c r="B367" t="s">
        <v>30</v>
      </c>
      <c r="C367" t="s">
        <v>12</v>
      </c>
      <c r="D367" t="s">
        <v>16</v>
      </c>
      <c r="E367">
        <v>33.4</v>
      </c>
      <c r="F367">
        <v>93.4</v>
      </c>
      <c r="G367">
        <v>45</v>
      </c>
      <c r="H367">
        <v>49.9</v>
      </c>
      <c r="I367">
        <v>632.1</v>
      </c>
    </row>
    <row r="368" spans="1:9" x14ac:dyDescent="0.75">
      <c r="A368">
        <v>2015</v>
      </c>
      <c r="B368" t="s">
        <v>23</v>
      </c>
      <c r="C368" t="s">
        <v>9</v>
      </c>
      <c r="D368" t="s">
        <v>13</v>
      </c>
      <c r="E368">
        <v>18.899999999999999</v>
      </c>
      <c r="F368">
        <v>4.4000000000000004</v>
      </c>
      <c r="G368">
        <v>67.5</v>
      </c>
      <c r="H368">
        <v>1.5</v>
      </c>
      <c r="I368">
        <v>207.7</v>
      </c>
    </row>
    <row r="369" spans="1:9" x14ac:dyDescent="0.75">
      <c r="A369">
        <v>2018</v>
      </c>
      <c r="B369" t="s">
        <v>28</v>
      </c>
      <c r="C369" t="s">
        <v>10</v>
      </c>
      <c r="D369" t="s">
        <v>14</v>
      </c>
      <c r="E369">
        <v>11.9</v>
      </c>
      <c r="F369">
        <v>27</v>
      </c>
      <c r="G369">
        <v>64.3</v>
      </c>
      <c r="H369">
        <v>44.9</v>
      </c>
      <c r="I369">
        <v>204.5</v>
      </c>
    </row>
    <row r="370" spans="1:9" x14ac:dyDescent="0.75">
      <c r="A370">
        <v>2003</v>
      </c>
      <c r="B370" t="s">
        <v>27</v>
      </c>
      <c r="C370" t="s">
        <v>9</v>
      </c>
      <c r="D370" t="s">
        <v>14</v>
      </c>
      <c r="E370">
        <v>26.3</v>
      </c>
      <c r="F370">
        <v>45.1</v>
      </c>
      <c r="G370">
        <v>80</v>
      </c>
      <c r="H370">
        <v>31.1</v>
      </c>
      <c r="I370">
        <v>287.7</v>
      </c>
    </row>
    <row r="371" spans="1:9" x14ac:dyDescent="0.75">
      <c r="A371">
        <v>2002</v>
      </c>
      <c r="B371" t="s">
        <v>26</v>
      </c>
      <c r="C371" t="s">
        <v>12</v>
      </c>
      <c r="D371" t="s">
        <v>18</v>
      </c>
      <c r="E371">
        <v>14.3</v>
      </c>
      <c r="F371">
        <v>53</v>
      </c>
      <c r="G371">
        <v>84.4</v>
      </c>
      <c r="H371">
        <v>48.7</v>
      </c>
      <c r="I371">
        <v>352.8</v>
      </c>
    </row>
    <row r="372" spans="1:9" x14ac:dyDescent="0.75">
      <c r="A372">
        <v>2016</v>
      </c>
      <c r="B372" t="s">
        <v>22</v>
      </c>
      <c r="C372" t="s">
        <v>11</v>
      </c>
      <c r="D372" t="s">
        <v>16</v>
      </c>
      <c r="E372">
        <v>33.700000000000003</v>
      </c>
      <c r="F372">
        <v>56.8</v>
      </c>
      <c r="G372">
        <v>30.7</v>
      </c>
      <c r="H372">
        <v>23.3</v>
      </c>
      <c r="I372">
        <v>385.9</v>
      </c>
    </row>
    <row r="373" spans="1:9" x14ac:dyDescent="0.75">
      <c r="A373">
        <v>2016</v>
      </c>
      <c r="B373" t="s">
        <v>20</v>
      </c>
      <c r="C373" t="s">
        <v>10</v>
      </c>
      <c r="D373" t="s">
        <v>13</v>
      </c>
      <c r="E373">
        <v>35</v>
      </c>
      <c r="F373">
        <v>69.099999999999994</v>
      </c>
      <c r="G373">
        <v>70.400000000000006</v>
      </c>
      <c r="H373">
        <v>42.4</v>
      </c>
      <c r="I373">
        <v>575.79999999999995</v>
      </c>
    </row>
    <row r="374" spans="1:9" x14ac:dyDescent="0.75">
      <c r="A374">
        <v>2011</v>
      </c>
      <c r="B374" t="s">
        <v>29</v>
      </c>
      <c r="C374" t="s">
        <v>11</v>
      </c>
      <c r="D374" t="s">
        <v>15</v>
      </c>
      <c r="E374">
        <v>11.1</v>
      </c>
      <c r="F374">
        <v>46.3</v>
      </c>
      <c r="G374">
        <v>33.1</v>
      </c>
      <c r="H374">
        <v>3.1</v>
      </c>
      <c r="I374">
        <v>139.69999999999999</v>
      </c>
    </row>
    <row r="375" spans="1:9" x14ac:dyDescent="0.75">
      <c r="A375">
        <v>2013</v>
      </c>
      <c r="B375" t="s">
        <v>24</v>
      </c>
      <c r="C375" t="s">
        <v>10</v>
      </c>
      <c r="D375" t="s">
        <v>14</v>
      </c>
      <c r="E375">
        <v>3.8</v>
      </c>
      <c r="F375">
        <v>50.7</v>
      </c>
      <c r="G375">
        <v>62.9</v>
      </c>
      <c r="H375">
        <v>16.8</v>
      </c>
      <c r="I375">
        <v>124.3</v>
      </c>
    </row>
    <row r="376" spans="1:9" x14ac:dyDescent="0.75">
      <c r="A376">
        <v>2020</v>
      </c>
      <c r="B376" t="s">
        <v>21</v>
      </c>
      <c r="C376" t="s">
        <v>11</v>
      </c>
      <c r="D376" t="s">
        <v>14</v>
      </c>
      <c r="E376">
        <v>19.600000000000001</v>
      </c>
      <c r="F376">
        <v>96.7</v>
      </c>
      <c r="G376">
        <v>47.3</v>
      </c>
      <c r="H376">
        <v>3.4</v>
      </c>
      <c r="I376">
        <v>374.3</v>
      </c>
    </row>
    <row r="377" spans="1:9" x14ac:dyDescent="0.75">
      <c r="A377">
        <v>2005</v>
      </c>
      <c r="B377" t="s">
        <v>25</v>
      </c>
      <c r="C377" t="s">
        <v>12</v>
      </c>
      <c r="D377" t="s">
        <v>15</v>
      </c>
      <c r="E377">
        <v>35.6</v>
      </c>
      <c r="F377">
        <v>62</v>
      </c>
      <c r="G377">
        <v>48.4</v>
      </c>
      <c r="H377">
        <v>48.8</v>
      </c>
      <c r="I377">
        <v>588</v>
      </c>
    </row>
    <row r="378" spans="1:9" x14ac:dyDescent="0.75">
      <c r="A378">
        <v>2002</v>
      </c>
      <c r="B378" t="s">
        <v>23</v>
      </c>
      <c r="C378" t="s">
        <v>9</v>
      </c>
      <c r="D378" t="s">
        <v>13</v>
      </c>
      <c r="E378">
        <v>0.5</v>
      </c>
      <c r="F378">
        <v>17.5</v>
      </c>
      <c r="G378">
        <v>51.2</v>
      </c>
      <c r="H378">
        <v>40.799999999999997</v>
      </c>
      <c r="I378">
        <v>235.4</v>
      </c>
    </row>
    <row r="379" spans="1:9" x14ac:dyDescent="0.75">
      <c r="A379">
        <v>2008</v>
      </c>
      <c r="B379" t="s">
        <v>20</v>
      </c>
      <c r="C379" t="s">
        <v>10</v>
      </c>
      <c r="D379" t="s">
        <v>13</v>
      </c>
      <c r="E379">
        <v>21.1</v>
      </c>
      <c r="F379">
        <v>54.3</v>
      </c>
      <c r="G379">
        <v>67.3</v>
      </c>
      <c r="H379">
        <v>42.6</v>
      </c>
      <c r="I379">
        <v>549.1</v>
      </c>
    </row>
    <row r="380" spans="1:9" x14ac:dyDescent="0.75">
      <c r="A380">
        <v>2004</v>
      </c>
      <c r="B380" t="s">
        <v>19</v>
      </c>
      <c r="C380" t="s">
        <v>9</v>
      </c>
      <c r="D380" t="s">
        <v>16</v>
      </c>
      <c r="E380">
        <v>21.6</v>
      </c>
      <c r="F380">
        <v>45.2</v>
      </c>
      <c r="G380">
        <v>50</v>
      </c>
      <c r="H380">
        <v>46.9</v>
      </c>
      <c r="I380">
        <v>281.89999999999998</v>
      </c>
    </row>
    <row r="381" spans="1:9" x14ac:dyDescent="0.75">
      <c r="A381">
        <v>2023</v>
      </c>
      <c r="B381" t="s">
        <v>27</v>
      </c>
      <c r="C381" t="s">
        <v>9</v>
      </c>
      <c r="D381" t="s">
        <v>16</v>
      </c>
      <c r="E381">
        <v>26.7</v>
      </c>
      <c r="F381">
        <v>6.8</v>
      </c>
      <c r="G381">
        <v>74</v>
      </c>
      <c r="H381">
        <v>4.3</v>
      </c>
      <c r="I381">
        <v>720.3</v>
      </c>
    </row>
    <row r="382" spans="1:9" x14ac:dyDescent="0.75">
      <c r="A382">
        <v>2016</v>
      </c>
      <c r="B382" t="s">
        <v>25</v>
      </c>
      <c r="C382" t="s">
        <v>12</v>
      </c>
      <c r="D382" t="s">
        <v>17</v>
      </c>
      <c r="E382">
        <v>-3.4</v>
      </c>
      <c r="F382">
        <v>56.5</v>
      </c>
      <c r="G382">
        <v>54.3</v>
      </c>
      <c r="H382">
        <v>19.3</v>
      </c>
      <c r="I382">
        <v>727</v>
      </c>
    </row>
    <row r="383" spans="1:9" x14ac:dyDescent="0.75">
      <c r="A383">
        <v>2013</v>
      </c>
      <c r="B383" t="s">
        <v>29</v>
      </c>
      <c r="C383" t="s">
        <v>11</v>
      </c>
      <c r="D383" t="s">
        <v>17</v>
      </c>
      <c r="E383">
        <v>25.8</v>
      </c>
      <c r="F383">
        <v>19.8</v>
      </c>
      <c r="G383">
        <v>34.1</v>
      </c>
      <c r="H383">
        <v>3.6</v>
      </c>
      <c r="I383">
        <v>308.10000000000002</v>
      </c>
    </row>
    <row r="384" spans="1:9" x14ac:dyDescent="0.75">
      <c r="A384">
        <v>2020</v>
      </c>
      <c r="B384" t="s">
        <v>20</v>
      </c>
      <c r="C384" t="s">
        <v>10</v>
      </c>
      <c r="D384" t="s">
        <v>18</v>
      </c>
      <c r="E384">
        <v>35.5</v>
      </c>
      <c r="F384">
        <v>97.7</v>
      </c>
      <c r="G384">
        <v>77</v>
      </c>
      <c r="H384">
        <v>10.5</v>
      </c>
      <c r="I384">
        <v>261</v>
      </c>
    </row>
    <row r="385" spans="1:9" x14ac:dyDescent="0.75">
      <c r="A385">
        <v>2002</v>
      </c>
      <c r="B385" t="s">
        <v>25</v>
      </c>
      <c r="C385" t="s">
        <v>12</v>
      </c>
      <c r="D385" t="s">
        <v>14</v>
      </c>
      <c r="E385">
        <v>-1</v>
      </c>
      <c r="F385">
        <v>68.400000000000006</v>
      </c>
      <c r="G385">
        <v>47.1</v>
      </c>
      <c r="H385">
        <v>11.5</v>
      </c>
      <c r="I385">
        <v>387.9</v>
      </c>
    </row>
    <row r="386" spans="1:9" x14ac:dyDescent="0.75">
      <c r="A386">
        <v>2000</v>
      </c>
      <c r="B386" t="s">
        <v>20</v>
      </c>
      <c r="C386" t="s">
        <v>10</v>
      </c>
      <c r="D386" t="s">
        <v>16</v>
      </c>
      <c r="E386">
        <v>1.9</v>
      </c>
      <c r="F386">
        <v>16.600000000000001</v>
      </c>
      <c r="G386">
        <v>56</v>
      </c>
      <c r="H386">
        <v>23.5</v>
      </c>
      <c r="I386">
        <v>268.39999999999998</v>
      </c>
    </row>
    <row r="387" spans="1:9" x14ac:dyDescent="0.75">
      <c r="A387">
        <v>2019</v>
      </c>
      <c r="B387" t="s">
        <v>24</v>
      </c>
      <c r="C387" t="s">
        <v>10</v>
      </c>
      <c r="D387" t="s">
        <v>13</v>
      </c>
      <c r="E387">
        <v>38.6</v>
      </c>
      <c r="F387">
        <v>94.7</v>
      </c>
      <c r="G387">
        <v>71.099999999999994</v>
      </c>
      <c r="H387">
        <v>13.4</v>
      </c>
      <c r="I387">
        <v>570.70000000000005</v>
      </c>
    </row>
    <row r="388" spans="1:9" x14ac:dyDescent="0.75">
      <c r="A388">
        <v>2020</v>
      </c>
      <c r="B388" t="s">
        <v>27</v>
      </c>
      <c r="C388" t="s">
        <v>9</v>
      </c>
      <c r="D388" t="s">
        <v>15</v>
      </c>
      <c r="E388">
        <v>-1</v>
      </c>
      <c r="F388">
        <v>125.6</v>
      </c>
      <c r="G388">
        <v>49.9</v>
      </c>
      <c r="H388">
        <v>5</v>
      </c>
      <c r="I388">
        <v>678.2</v>
      </c>
    </row>
    <row r="389" spans="1:9" x14ac:dyDescent="0.75">
      <c r="A389">
        <v>2022</v>
      </c>
      <c r="B389" t="s">
        <v>29</v>
      </c>
      <c r="C389" t="s">
        <v>11</v>
      </c>
      <c r="D389" t="s">
        <v>13</v>
      </c>
      <c r="E389">
        <v>32.700000000000003</v>
      </c>
      <c r="F389">
        <v>40.9</v>
      </c>
      <c r="G389">
        <v>33.4</v>
      </c>
      <c r="H389">
        <v>8.4</v>
      </c>
      <c r="I389">
        <v>571.20000000000005</v>
      </c>
    </row>
    <row r="390" spans="1:9" x14ac:dyDescent="0.75">
      <c r="A390">
        <v>2000</v>
      </c>
      <c r="B390" t="s">
        <v>19</v>
      </c>
      <c r="C390" t="s">
        <v>9</v>
      </c>
      <c r="D390" t="s">
        <v>14</v>
      </c>
      <c r="E390">
        <v>14.6</v>
      </c>
      <c r="F390">
        <v>45</v>
      </c>
      <c r="G390">
        <v>52.4</v>
      </c>
      <c r="H390">
        <v>7.4</v>
      </c>
      <c r="I390">
        <v>677</v>
      </c>
    </row>
    <row r="391" spans="1:9" x14ac:dyDescent="0.75">
      <c r="A391">
        <v>2002</v>
      </c>
      <c r="B391" t="s">
        <v>28</v>
      </c>
      <c r="C391" t="s">
        <v>10</v>
      </c>
      <c r="D391" t="s">
        <v>17</v>
      </c>
      <c r="E391">
        <v>2.4</v>
      </c>
      <c r="F391">
        <v>88.4</v>
      </c>
      <c r="G391">
        <v>86.7</v>
      </c>
      <c r="H391">
        <v>48.7</v>
      </c>
      <c r="I391">
        <v>377.9</v>
      </c>
    </row>
    <row r="392" spans="1:9" x14ac:dyDescent="0.75">
      <c r="A392">
        <v>2017</v>
      </c>
      <c r="B392" t="s">
        <v>22</v>
      </c>
      <c r="C392" t="s">
        <v>11</v>
      </c>
      <c r="D392" t="s">
        <v>13</v>
      </c>
      <c r="E392">
        <v>33.5</v>
      </c>
      <c r="F392">
        <v>119.4</v>
      </c>
      <c r="G392">
        <v>68.5</v>
      </c>
      <c r="H392">
        <v>38</v>
      </c>
      <c r="I392">
        <v>209.4</v>
      </c>
    </row>
    <row r="393" spans="1:9" x14ac:dyDescent="0.75">
      <c r="A393">
        <v>2024</v>
      </c>
      <c r="B393" t="s">
        <v>19</v>
      </c>
      <c r="C393" t="s">
        <v>9</v>
      </c>
      <c r="D393" t="s">
        <v>18</v>
      </c>
      <c r="E393">
        <v>12.3</v>
      </c>
      <c r="F393">
        <v>9.3000000000000007</v>
      </c>
      <c r="G393">
        <v>70.3</v>
      </c>
      <c r="H393">
        <v>48.4</v>
      </c>
      <c r="I393">
        <v>616.6</v>
      </c>
    </row>
    <row r="394" spans="1:9" x14ac:dyDescent="0.75">
      <c r="A394">
        <v>2009</v>
      </c>
      <c r="B394" t="s">
        <v>28</v>
      </c>
      <c r="C394" t="s">
        <v>10</v>
      </c>
      <c r="D394" t="s">
        <v>14</v>
      </c>
      <c r="E394">
        <v>15.7</v>
      </c>
      <c r="F394">
        <v>18.5</v>
      </c>
      <c r="G394">
        <v>67.900000000000006</v>
      </c>
      <c r="H394">
        <v>22</v>
      </c>
      <c r="I394">
        <v>352.3</v>
      </c>
    </row>
    <row r="395" spans="1:9" x14ac:dyDescent="0.75">
      <c r="A395">
        <v>2021</v>
      </c>
      <c r="B395" t="s">
        <v>30</v>
      </c>
      <c r="C395" t="s">
        <v>12</v>
      </c>
      <c r="D395" t="s">
        <v>17</v>
      </c>
      <c r="E395">
        <v>8</v>
      </c>
      <c r="F395">
        <v>35.700000000000003</v>
      </c>
      <c r="G395">
        <v>41.9</v>
      </c>
      <c r="H395">
        <v>13.9</v>
      </c>
      <c r="I395">
        <v>569.9</v>
      </c>
    </row>
    <row r="396" spans="1:9" x14ac:dyDescent="0.75">
      <c r="A396">
        <v>2025</v>
      </c>
      <c r="B396" t="s">
        <v>30</v>
      </c>
      <c r="C396" t="s">
        <v>12</v>
      </c>
      <c r="D396" t="s">
        <v>15</v>
      </c>
      <c r="E396">
        <v>19.600000000000001</v>
      </c>
      <c r="F396">
        <v>39</v>
      </c>
      <c r="G396">
        <v>55.1</v>
      </c>
      <c r="H396">
        <v>39.9</v>
      </c>
      <c r="I396">
        <v>289.5</v>
      </c>
    </row>
    <row r="397" spans="1:9" x14ac:dyDescent="0.75">
      <c r="A397">
        <v>2002</v>
      </c>
      <c r="B397" t="s">
        <v>30</v>
      </c>
      <c r="C397" t="s">
        <v>12</v>
      </c>
      <c r="D397" t="s">
        <v>17</v>
      </c>
      <c r="E397">
        <v>-1.8</v>
      </c>
      <c r="F397">
        <v>86.7</v>
      </c>
      <c r="G397">
        <v>75.099999999999994</v>
      </c>
      <c r="H397">
        <v>16.3</v>
      </c>
      <c r="I397">
        <v>156.9</v>
      </c>
    </row>
    <row r="398" spans="1:9" x14ac:dyDescent="0.75">
      <c r="A398">
        <v>2007</v>
      </c>
      <c r="B398" t="s">
        <v>23</v>
      </c>
      <c r="C398" t="s">
        <v>9</v>
      </c>
      <c r="D398" t="s">
        <v>18</v>
      </c>
      <c r="E398">
        <v>9.6</v>
      </c>
      <c r="F398">
        <v>119.9</v>
      </c>
      <c r="G398">
        <v>36.1</v>
      </c>
      <c r="H398">
        <v>15</v>
      </c>
      <c r="I398">
        <v>794.8</v>
      </c>
    </row>
    <row r="399" spans="1:9" x14ac:dyDescent="0.75">
      <c r="A399">
        <v>2013</v>
      </c>
      <c r="B399" t="s">
        <v>26</v>
      </c>
      <c r="C399" t="s">
        <v>12</v>
      </c>
      <c r="D399" t="s">
        <v>14</v>
      </c>
      <c r="E399">
        <v>38.5</v>
      </c>
      <c r="F399">
        <v>125.9</v>
      </c>
      <c r="G399">
        <v>46.7</v>
      </c>
      <c r="H399">
        <v>11.6</v>
      </c>
      <c r="I399">
        <v>209.3</v>
      </c>
    </row>
    <row r="400" spans="1:9" x14ac:dyDescent="0.75">
      <c r="A400">
        <v>2023</v>
      </c>
      <c r="B400" t="s">
        <v>21</v>
      </c>
      <c r="C400" t="s">
        <v>11</v>
      </c>
      <c r="D400" t="s">
        <v>15</v>
      </c>
      <c r="E400">
        <v>2.9</v>
      </c>
      <c r="F400">
        <v>9</v>
      </c>
      <c r="G400">
        <v>46.6</v>
      </c>
      <c r="H400">
        <v>6.5</v>
      </c>
      <c r="I400">
        <v>791.9</v>
      </c>
    </row>
    <row r="401" spans="1:9" x14ac:dyDescent="0.75">
      <c r="A401">
        <v>2017</v>
      </c>
      <c r="B401" t="s">
        <v>21</v>
      </c>
      <c r="C401" t="s">
        <v>11</v>
      </c>
      <c r="D401" t="s">
        <v>18</v>
      </c>
      <c r="E401">
        <v>22.8</v>
      </c>
      <c r="F401">
        <v>24.8</v>
      </c>
      <c r="G401">
        <v>55.9</v>
      </c>
      <c r="H401">
        <v>12.8</v>
      </c>
      <c r="I401">
        <v>784.1</v>
      </c>
    </row>
    <row r="402" spans="1:9" x14ac:dyDescent="0.75">
      <c r="A402">
        <v>2014</v>
      </c>
      <c r="B402" t="s">
        <v>30</v>
      </c>
      <c r="C402" t="s">
        <v>12</v>
      </c>
      <c r="D402" t="s">
        <v>17</v>
      </c>
      <c r="E402">
        <v>6.3</v>
      </c>
      <c r="F402">
        <v>30.4</v>
      </c>
      <c r="G402">
        <v>88.8</v>
      </c>
      <c r="H402">
        <v>17.8</v>
      </c>
      <c r="I402">
        <v>655.7</v>
      </c>
    </row>
    <row r="403" spans="1:9" x14ac:dyDescent="0.75">
      <c r="A403">
        <v>2021</v>
      </c>
      <c r="B403" t="s">
        <v>22</v>
      </c>
      <c r="C403" t="s">
        <v>11</v>
      </c>
      <c r="D403" t="s">
        <v>18</v>
      </c>
      <c r="E403">
        <v>28.7</v>
      </c>
      <c r="F403">
        <v>24.7</v>
      </c>
      <c r="G403">
        <v>34.1</v>
      </c>
      <c r="H403">
        <v>33.700000000000003</v>
      </c>
      <c r="I403">
        <v>561.6</v>
      </c>
    </row>
    <row r="404" spans="1:9" x14ac:dyDescent="0.75">
      <c r="A404">
        <v>2022</v>
      </c>
      <c r="B404" t="s">
        <v>29</v>
      </c>
      <c r="C404" t="s">
        <v>11</v>
      </c>
      <c r="D404" t="s">
        <v>14</v>
      </c>
      <c r="E404">
        <v>-3.5</v>
      </c>
      <c r="F404">
        <v>68.3</v>
      </c>
      <c r="G404">
        <v>61.1</v>
      </c>
      <c r="H404">
        <v>3.1</v>
      </c>
      <c r="I404">
        <v>504.5</v>
      </c>
    </row>
    <row r="405" spans="1:9" x14ac:dyDescent="0.75">
      <c r="A405">
        <v>2001</v>
      </c>
      <c r="B405" t="s">
        <v>27</v>
      </c>
      <c r="C405" t="s">
        <v>9</v>
      </c>
      <c r="D405" t="s">
        <v>16</v>
      </c>
      <c r="E405">
        <v>38.5</v>
      </c>
      <c r="F405">
        <v>74.3</v>
      </c>
      <c r="G405">
        <v>40.799999999999997</v>
      </c>
      <c r="H405">
        <v>10.5</v>
      </c>
      <c r="I405">
        <v>706.3</v>
      </c>
    </row>
    <row r="406" spans="1:9" x14ac:dyDescent="0.75">
      <c r="A406">
        <v>2009</v>
      </c>
      <c r="B406" t="s">
        <v>29</v>
      </c>
      <c r="C406" t="s">
        <v>11</v>
      </c>
      <c r="D406" t="s">
        <v>18</v>
      </c>
      <c r="E406">
        <v>12.7</v>
      </c>
      <c r="F406">
        <v>50.2</v>
      </c>
      <c r="G406">
        <v>88.2</v>
      </c>
      <c r="H406">
        <v>40.5</v>
      </c>
      <c r="I406">
        <v>302.60000000000002</v>
      </c>
    </row>
    <row r="407" spans="1:9" x14ac:dyDescent="0.75">
      <c r="A407">
        <v>2001</v>
      </c>
      <c r="B407" t="s">
        <v>27</v>
      </c>
      <c r="C407" t="s">
        <v>9</v>
      </c>
      <c r="D407" t="s">
        <v>18</v>
      </c>
      <c r="E407">
        <v>1.8</v>
      </c>
      <c r="F407">
        <v>46.7</v>
      </c>
      <c r="G407">
        <v>36.799999999999997</v>
      </c>
      <c r="H407">
        <v>7.3</v>
      </c>
      <c r="I407">
        <v>427.4</v>
      </c>
    </row>
    <row r="408" spans="1:9" x14ac:dyDescent="0.75">
      <c r="A408">
        <v>2025</v>
      </c>
      <c r="B408" t="s">
        <v>29</v>
      </c>
      <c r="C408" t="s">
        <v>11</v>
      </c>
      <c r="D408" t="s">
        <v>17</v>
      </c>
      <c r="E408">
        <v>-6.3</v>
      </c>
      <c r="F408">
        <v>37</v>
      </c>
      <c r="G408">
        <v>54.2</v>
      </c>
      <c r="H408">
        <v>17.100000000000001</v>
      </c>
      <c r="I408">
        <v>533.6</v>
      </c>
    </row>
    <row r="409" spans="1:9" x14ac:dyDescent="0.75">
      <c r="A409">
        <v>2016</v>
      </c>
      <c r="B409" t="s">
        <v>26</v>
      </c>
      <c r="C409" t="s">
        <v>12</v>
      </c>
      <c r="D409" t="s">
        <v>17</v>
      </c>
      <c r="E409">
        <v>-1.5</v>
      </c>
      <c r="F409">
        <v>40.6</v>
      </c>
      <c r="G409">
        <v>74.3</v>
      </c>
      <c r="H409">
        <v>43.2</v>
      </c>
      <c r="I409">
        <v>387.8</v>
      </c>
    </row>
    <row r="410" spans="1:9" x14ac:dyDescent="0.75">
      <c r="A410">
        <v>2007</v>
      </c>
      <c r="B410" t="s">
        <v>23</v>
      </c>
      <c r="C410" t="s">
        <v>9</v>
      </c>
      <c r="D410" t="s">
        <v>15</v>
      </c>
      <c r="E410">
        <v>16</v>
      </c>
      <c r="F410">
        <v>141</v>
      </c>
      <c r="G410">
        <v>72.3</v>
      </c>
      <c r="H410">
        <v>7.7</v>
      </c>
      <c r="I410">
        <v>399.2</v>
      </c>
    </row>
    <row r="411" spans="1:9" x14ac:dyDescent="0.75">
      <c r="A411">
        <v>2000</v>
      </c>
      <c r="B411" t="s">
        <v>23</v>
      </c>
      <c r="C411" t="s">
        <v>9</v>
      </c>
      <c r="D411" t="s">
        <v>17</v>
      </c>
      <c r="E411">
        <v>6.9</v>
      </c>
      <c r="F411">
        <v>82.1</v>
      </c>
      <c r="G411">
        <v>55.4</v>
      </c>
      <c r="H411">
        <v>4.0999999999999996</v>
      </c>
      <c r="I411">
        <v>331.2</v>
      </c>
    </row>
    <row r="412" spans="1:9" x14ac:dyDescent="0.75">
      <c r="A412">
        <v>2008</v>
      </c>
      <c r="B412" t="s">
        <v>30</v>
      </c>
      <c r="C412" t="s">
        <v>12</v>
      </c>
      <c r="D412" t="s">
        <v>13</v>
      </c>
      <c r="E412">
        <v>31.4</v>
      </c>
      <c r="F412">
        <v>38.200000000000003</v>
      </c>
      <c r="G412">
        <v>50.8</v>
      </c>
      <c r="H412">
        <v>24.2</v>
      </c>
      <c r="I412">
        <v>495</v>
      </c>
    </row>
    <row r="413" spans="1:9" x14ac:dyDescent="0.75">
      <c r="A413">
        <v>2010</v>
      </c>
      <c r="B413" t="s">
        <v>28</v>
      </c>
      <c r="C413" t="s">
        <v>10</v>
      </c>
      <c r="D413" t="s">
        <v>14</v>
      </c>
      <c r="E413">
        <v>11.5</v>
      </c>
      <c r="F413">
        <v>46</v>
      </c>
      <c r="G413">
        <v>53.9</v>
      </c>
      <c r="H413">
        <v>15.1</v>
      </c>
      <c r="I413">
        <v>695.4</v>
      </c>
    </row>
    <row r="414" spans="1:9" x14ac:dyDescent="0.75">
      <c r="A414">
        <v>2021</v>
      </c>
      <c r="B414" t="s">
        <v>25</v>
      </c>
      <c r="C414" t="s">
        <v>12</v>
      </c>
      <c r="D414" t="s">
        <v>14</v>
      </c>
      <c r="E414">
        <v>2.4</v>
      </c>
      <c r="F414">
        <v>69.400000000000006</v>
      </c>
      <c r="G414">
        <v>45.9</v>
      </c>
      <c r="H414">
        <v>28.2</v>
      </c>
      <c r="I414">
        <v>241.1</v>
      </c>
    </row>
    <row r="415" spans="1:9" x14ac:dyDescent="0.75">
      <c r="A415">
        <v>2015</v>
      </c>
      <c r="B415" t="s">
        <v>23</v>
      </c>
      <c r="C415" t="s">
        <v>9</v>
      </c>
      <c r="D415" t="s">
        <v>16</v>
      </c>
      <c r="E415">
        <v>20.9</v>
      </c>
      <c r="F415">
        <v>16.5</v>
      </c>
      <c r="G415">
        <v>42.3</v>
      </c>
      <c r="H415">
        <v>40.200000000000003</v>
      </c>
      <c r="I415">
        <v>754.1</v>
      </c>
    </row>
    <row r="416" spans="1:9" x14ac:dyDescent="0.75">
      <c r="A416">
        <v>2006</v>
      </c>
      <c r="B416" t="s">
        <v>23</v>
      </c>
      <c r="C416" t="s">
        <v>9</v>
      </c>
      <c r="D416" t="s">
        <v>16</v>
      </c>
      <c r="E416">
        <v>25.3</v>
      </c>
      <c r="F416">
        <v>55.7</v>
      </c>
      <c r="G416">
        <v>59</v>
      </c>
      <c r="H416">
        <v>6.9</v>
      </c>
      <c r="I416">
        <v>582.4</v>
      </c>
    </row>
    <row r="417" spans="1:9" x14ac:dyDescent="0.75">
      <c r="A417">
        <v>2009</v>
      </c>
      <c r="B417" t="s">
        <v>19</v>
      </c>
      <c r="C417" t="s">
        <v>9</v>
      </c>
      <c r="D417" t="s">
        <v>14</v>
      </c>
      <c r="E417">
        <v>-1.6</v>
      </c>
      <c r="F417">
        <v>79</v>
      </c>
      <c r="G417">
        <v>46.1</v>
      </c>
      <c r="H417">
        <v>29</v>
      </c>
      <c r="I417">
        <v>676.3</v>
      </c>
    </row>
    <row r="418" spans="1:9" x14ac:dyDescent="0.75">
      <c r="A418">
        <v>2022</v>
      </c>
      <c r="B418" t="s">
        <v>19</v>
      </c>
      <c r="C418" t="s">
        <v>9</v>
      </c>
      <c r="D418" t="s">
        <v>16</v>
      </c>
      <c r="E418">
        <v>-1.6</v>
      </c>
      <c r="F418">
        <v>72</v>
      </c>
      <c r="G418">
        <v>47.2</v>
      </c>
      <c r="H418">
        <v>25.3</v>
      </c>
      <c r="I418">
        <v>489.3</v>
      </c>
    </row>
    <row r="419" spans="1:9" x14ac:dyDescent="0.75">
      <c r="A419">
        <v>2025</v>
      </c>
      <c r="B419" t="s">
        <v>28</v>
      </c>
      <c r="C419" t="s">
        <v>10</v>
      </c>
      <c r="D419" t="s">
        <v>15</v>
      </c>
      <c r="E419">
        <v>-8.1999999999999993</v>
      </c>
      <c r="F419">
        <v>25.3</v>
      </c>
      <c r="G419">
        <v>69.400000000000006</v>
      </c>
      <c r="H419">
        <v>7.2</v>
      </c>
      <c r="I419">
        <v>645.70000000000005</v>
      </c>
    </row>
    <row r="420" spans="1:9" x14ac:dyDescent="0.75">
      <c r="A420">
        <v>2002</v>
      </c>
      <c r="B420" t="s">
        <v>24</v>
      </c>
      <c r="C420" t="s">
        <v>10</v>
      </c>
      <c r="D420" t="s">
        <v>17</v>
      </c>
      <c r="E420">
        <v>26.8</v>
      </c>
      <c r="F420">
        <v>29.6</v>
      </c>
      <c r="G420">
        <v>88.1</v>
      </c>
      <c r="H420">
        <v>31.2</v>
      </c>
      <c r="I420">
        <v>111.3</v>
      </c>
    </row>
    <row r="421" spans="1:9" x14ac:dyDescent="0.75">
      <c r="A421">
        <v>2017</v>
      </c>
      <c r="B421" t="s">
        <v>25</v>
      </c>
      <c r="C421" t="s">
        <v>12</v>
      </c>
      <c r="D421" t="s">
        <v>14</v>
      </c>
      <c r="E421">
        <v>23.2</v>
      </c>
      <c r="F421">
        <v>5.8</v>
      </c>
      <c r="G421">
        <v>66.2</v>
      </c>
      <c r="H421">
        <v>13.7</v>
      </c>
      <c r="I421">
        <v>672.9</v>
      </c>
    </row>
    <row r="422" spans="1:9" x14ac:dyDescent="0.75">
      <c r="A422">
        <v>2024</v>
      </c>
      <c r="B422" t="s">
        <v>22</v>
      </c>
      <c r="C422" t="s">
        <v>11</v>
      </c>
      <c r="D422" t="s">
        <v>16</v>
      </c>
      <c r="E422">
        <v>13.7</v>
      </c>
      <c r="F422">
        <v>84.9</v>
      </c>
      <c r="G422">
        <v>34.6</v>
      </c>
      <c r="H422">
        <v>24.4</v>
      </c>
      <c r="I422">
        <v>128.1</v>
      </c>
    </row>
    <row r="423" spans="1:9" x14ac:dyDescent="0.75">
      <c r="A423">
        <v>2023</v>
      </c>
      <c r="B423" t="s">
        <v>19</v>
      </c>
      <c r="C423" t="s">
        <v>9</v>
      </c>
      <c r="D423" t="s">
        <v>14</v>
      </c>
      <c r="E423">
        <v>32.200000000000003</v>
      </c>
      <c r="F423">
        <v>181</v>
      </c>
      <c r="G423">
        <v>34.5</v>
      </c>
      <c r="H423">
        <v>4.0999999999999996</v>
      </c>
      <c r="I423">
        <v>722.9</v>
      </c>
    </row>
    <row r="424" spans="1:9" x14ac:dyDescent="0.75">
      <c r="A424">
        <v>2012</v>
      </c>
      <c r="B424" t="s">
        <v>22</v>
      </c>
      <c r="C424" t="s">
        <v>11</v>
      </c>
      <c r="D424" t="s">
        <v>13</v>
      </c>
      <c r="E424">
        <v>30.3</v>
      </c>
      <c r="F424">
        <v>22.2</v>
      </c>
      <c r="G424">
        <v>87.1</v>
      </c>
      <c r="H424">
        <v>23</v>
      </c>
      <c r="I424">
        <v>794.4</v>
      </c>
    </row>
    <row r="425" spans="1:9" x14ac:dyDescent="0.75">
      <c r="A425">
        <v>2025</v>
      </c>
      <c r="B425" t="s">
        <v>20</v>
      </c>
      <c r="C425" t="s">
        <v>10</v>
      </c>
      <c r="D425" t="s">
        <v>18</v>
      </c>
      <c r="E425">
        <v>19.3</v>
      </c>
      <c r="F425">
        <v>105.9</v>
      </c>
      <c r="G425">
        <v>47.8</v>
      </c>
      <c r="H425">
        <v>15.3</v>
      </c>
      <c r="I425">
        <v>305.8</v>
      </c>
    </row>
    <row r="426" spans="1:9" x14ac:dyDescent="0.75">
      <c r="A426">
        <v>2006</v>
      </c>
      <c r="B426" t="s">
        <v>19</v>
      </c>
      <c r="C426" t="s">
        <v>9</v>
      </c>
      <c r="D426" t="s">
        <v>17</v>
      </c>
      <c r="E426">
        <v>33.4</v>
      </c>
      <c r="F426">
        <v>170.7</v>
      </c>
      <c r="G426">
        <v>35.5</v>
      </c>
      <c r="H426">
        <v>41.1</v>
      </c>
      <c r="I426">
        <v>247.2</v>
      </c>
    </row>
    <row r="427" spans="1:9" x14ac:dyDescent="0.75">
      <c r="A427">
        <v>2024</v>
      </c>
      <c r="B427" t="s">
        <v>26</v>
      </c>
      <c r="C427" t="s">
        <v>12</v>
      </c>
      <c r="D427" t="s">
        <v>14</v>
      </c>
      <c r="E427">
        <v>0.3</v>
      </c>
      <c r="F427">
        <v>34.1</v>
      </c>
      <c r="G427">
        <v>65.900000000000006</v>
      </c>
      <c r="H427">
        <v>2.8</v>
      </c>
      <c r="I427">
        <v>635.79999999999995</v>
      </c>
    </row>
    <row r="428" spans="1:9" x14ac:dyDescent="0.75">
      <c r="A428">
        <v>2003</v>
      </c>
      <c r="B428" t="s">
        <v>24</v>
      </c>
      <c r="C428" t="s">
        <v>10</v>
      </c>
      <c r="D428" t="s">
        <v>18</v>
      </c>
      <c r="E428">
        <v>-4.4000000000000004</v>
      </c>
      <c r="F428">
        <v>46</v>
      </c>
      <c r="G428">
        <v>67.400000000000006</v>
      </c>
      <c r="H428">
        <v>20.9</v>
      </c>
      <c r="I428">
        <v>277.10000000000002</v>
      </c>
    </row>
    <row r="429" spans="1:9" x14ac:dyDescent="0.75">
      <c r="A429">
        <v>2012</v>
      </c>
      <c r="B429" t="s">
        <v>25</v>
      </c>
      <c r="C429" t="s">
        <v>12</v>
      </c>
      <c r="D429" t="s">
        <v>16</v>
      </c>
      <c r="E429">
        <v>3.5</v>
      </c>
      <c r="F429">
        <v>60.5</v>
      </c>
      <c r="G429">
        <v>68.900000000000006</v>
      </c>
      <c r="H429">
        <v>22.9</v>
      </c>
      <c r="I429">
        <v>705.9</v>
      </c>
    </row>
    <row r="430" spans="1:9" x14ac:dyDescent="0.75">
      <c r="A430">
        <v>2019</v>
      </c>
      <c r="B430" t="s">
        <v>28</v>
      </c>
      <c r="C430" t="s">
        <v>10</v>
      </c>
      <c r="D430" t="s">
        <v>18</v>
      </c>
      <c r="E430">
        <v>-7.1</v>
      </c>
      <c r="F430">
        <v>70.400000000000006</v>
      </c>
      <c r="G430">
        <v>46</v>
      </c>
      <c r="H430">
        <v>36.299999999999997</v>
      </c>
      <c r="I430">
        <v>172</v>
      </c>
    </row>
    <row r="431" spans="1:9" x14ac:dyDescent="0.75">
      <c r="A431">
        <v>2000</v>
      </c>
      <c r="B431" t="s">
        <v>20</v>
      </c>
      <c r="C431" t="s">
        <v>10</v>
      </c>
      <c r="D431" t="s">
        <v>17</v>
      </c>
      <c r="E431">
        <v>16.600000000000001</v>
      </c>
      <c r="F431">
        <v>62.9</v>
      </c>
      <c r="G431">
        <v>30.9</v>
      </c>
      <c r="H431">
        <v>28.7</v>
      </c>
      <c r="I431">
        <v>188.2</v>
      </c>
    </row>
    <row r="432" spans="1:9" x14ac:dyDescent="0.75">
      <c r="A432">
        <v>2007</v>
      </c>
      <c r="B432" t="s">
        <v>25</v>
      </c>
      <c r="C432" t="s">
        <v>12</v>
      </c>
      <c r="D432" t="s">
        <v>14</v>
      </c>
      <c r="E432">
        <v>36.799999999999997</v>
      </c>
      <c r="F432">
        <v>36.299999999999997</v>
      </c>
      <c r="G432">
        <v>87.9</v>
      </c>
      <c r="H432">
        <v>33.4</v>
      </c>
      <c r="I432">
        <v>785.4</v>
      </c>
    </row>
    <row r="433" spans="1:9" x14ac:dyDescent="0.75">
      <c r="A433">
        <v>2013</v>
      </c>
      <c r="B433" t="s">
        <v>30</v>
      </c>
      <c r="C433" t="s">
        <v>12</v>
      </c>
      <c r="D433" t="s">
        <v>13</v>
      </c>
      <c r="E433">
        <v>-8</v>
      </c>
      <c r="F433">
        <v>78.099999999999994</v>
      </c>
      <c r="G433">
        <v>45.1</v>
      </c>
      <c r="H433">
        <v>38.9</v>
      </c>
      <c r="I433">
        <v>571.70000000000005</v>
      </c>
    </row>
    <row r="434" spans="1:9" x14ac:dyDescent="0.75">
      <c r="A434">
        <v>2015</v>
      </c>
      <c r="B434" t="s">
        <v>26</v>
      </c>
      <c r="C434" t="s">
        <v>12</v>
      </c>
      <c r="D434" t="s">
        <v>16</v>
      </c>
      <c r="E434">
        <v>-3.9</v>
      </c>
      <c r="F434">
        <v>37</v>
      </c>
      <c r="G434">
        <v>70.599999999999994</v>
      </c>
      <c r="H434">
        <v>43.1</v>
      </c>
      <c r="I434">
        <v>692.8</v>
      </c>
    </row>
    <row r="435" spans="1:9" x14ac:dyDescent="0.75">
      <c r="A435">
        <v>2013</v>
      </c>
      <c r="B435" t="s">
        <v>25</v>
      </c>
      <c r="C435" t="s">
        <v>12</v>
      </c>
      <c r="D435" t="s">
        <v>14</v>
      </c>
      <c r="E435">
        <v>12.6</v>
      </c>
      <c r="F435">
        <v>66.099999999999994</v>
      </c>
      <c r="G435">
        <v>72.400000000000006</v>
      </c>
      <c r="H435">
        <v>15.7</v>
      </c>
      <c r="I435">
        <v>327</v>
      </c>
    </row>
    <row r="436" spans="1:9" x14ac:dyDescent="0.75">
      <c r="A436">
        <v>2011</v>
      </c>
      <c r="B436" t="s">
        <v>26</v>
      </c>
      <c r="C436" t="s">
        <v>12</v>
      </c>
      <c r="D436" t="s">
        <v>17</v>
      </c>
      <c r="E436">
        <v>36.700000000000003</v>
      </c>
      <c r="F436">
        <v>48.9</v>
      </c>
      <c r="G436">
        <v>66.599999999999994</v>
      </c>
      <c r="H436">
        <v>26.9</v>
      </c>
      <c r="I436">
        <v>573.5</v>
      </c>
    </row>
    <row r="437" spans="1:9" x14ac:dyDescent="0.75">
      <c r="A437">
        <v>2018</v>
      </c>
      <c r="B437" t="s">
        <v>26</v>
      </c>
      <c r="C437" t="s">
        <v>12</v>
      </c>
      <c r="D437" t="s">
        <v>16</v>
      </c>
      <c r="E437">
        <v>5.8</v>
      </c>
      <c r="F437">
        <v>8</v>
      </c>
      <c r="G437">
        <v>48.8</v>
      </c>
      <c r="H437">
        <v>42</v>
      </c>
      <c r="I437">
        <v>516</v>
      </c>
    </row>
    <row r="438" spans="1:9" x14ac:dyDescent="0.75">
      <c r="A438">
        <v>2022</v>
      </c>
      <c r="B438" t="s">
        <v>22</v>
      </c>
      <c r="C438" t="s">
        <v>11</v>
      </c>
      <c r="D438" t="s">
        <v>15</v>
      </c>
      <c r="E438">
        <v>15.4</v>
      </c>
      <c r="F438">
        <v>116.5</v>
      </c>
      <c r="G438">
        <v>46.3</v>
      </c>
      <c r="H438">
        <v>49.5</v>
      </c>
      <c r="I438">
        <v>522.20000000000005</v>
      </c>
    </row>
    <row r="439" spans="1:9" x14ac:dyDescent="0.75">
      <c r="A439">
        <v>2014</v>
      </c>
      <c r="B439" t="s">
        <v>29</v>
      </c>
      <c r="C439" t="s">
        <v>11</v>
      </c>
      <c r="D439" t="s">
        <v>18</v>
      </c>
      <c r="E439">
        <v>-7.9</v>
      </c>
      <c r="F439">
        <v>30.3</v>
      </c>
      <c r="G439">
        <v>65.900000000000006</v>
      </c>
      <c r="H439">
        <v>44.5</v>
      </c>
      <c r="I439">
        <v>577.79999999999995</v>
      </c>
    </row>
    <row r="440" spans="1:9" x14ac:dyDescent="0.75">
      <c r="A440">
        <v>2001</v>
      </c>
      <c r="B440" t="s">
        <v>30</v>
      </c>
      <c r="C440" t="s">
        <v>12</v>
      </c>
      <c r="D440" t="s">
        <v>17</v>
      </c>
      <c r="E440">
        <v>-2.6</v>
      </c>
      <c r="F440">
        <v>124.4</v>
      </c>
      <c r="G440">
        <v>82</v>
      </c>
      <c r="H440">
        <v>18.600000000000001</v>
      </c>
      <c r="I440">
        <v>502.8</v>
      </c>
    </row>
    <row r="441" spans="1:9" x14ac:dyDescent="0.75">
      <c r="A441">
        <v>2001</v>
      </c>
      <c r="B441" t="s">
        <v>20</v>
      </c>
      <c r="C441" t="s">
        <v>10</v>
      </c>
      <c r="D441" t="s">
        <v>15</v>
      </c>
      <c r="E441">
        <v>39.299999999999997</v>
      </c>
      <c r="F441">
        <v>103.1</v>
      </c>
      <c r="G441">
        <v>86.8</v>
      </c>
      <c r="H441">
        <v>9.8000000000000007</v>
      </c>
      <c r="I441">
        <v>400.3</v>
      </c>
    </row>
    <row r="442" spans="1:9" x14ac:dyDescent="0.75">
      <c r="A442">
        <v>2022</v>
      </c>
      <c r="B442" t="s">
        <v>25</v>
      </c>
      <c r="C442" t="s">
        <v>12</v>
      </c>
      <c r="D442" t="s">
        <v>14</v>
      </c>
      <c r="E442">
        <v>38.299999999999997</v>
      </c>
      <c r="F442">
        <v>59.2</v>
      </c>
      <c r="G442">
        <v>36.4</v>
      </c>
      <c r="H442">
        <v>24.5</v>
      </c>
      <c r="I442">
        <v>293.10000000000002</v>
      </c>
    </row>
    <row r="443" spans="1:9" x14ac:dyDescent="0.75">
      <c r="A443">
        <v>2021</v>
      </c>
      <c r="B443" t="s">
        <v>27</v>
      </c>
      <c r="C443" t="s">
        <v>9</v>
      </c>
      <c r="D443" t="s">
        <v>13</v>
      </c>
      <c r="E443">
        <v>-9.8000000000000007</v>
      </c>
      <c r="F443">
        <v>73</v>
      </c>
      <c r="G443">
        <v>39.299999999999997</v>
      </c>
      <c r="H443">
        <v>37.1</v>
      </c>
      <c r="I443">
        <v>638</v>
      </c>
    </row>
    <row r="444" spans="1:9" x14ac:dyDescent="0.75">
      <c r="A444">
        <v>2018</v>
      </c>
      <c r="B444" t="s">
        <v>20</v>
      </c>
      <c r="C444" t="s">
        <v>10</v>
      </c>
      <c r="D444" t="s">
        <v>16</v>
      </c>
      <c r="E444">
        <v>37.6</v>
      </c>
      <c r="F444">
        <v>79.400000000000006</v>
      </c>
      <c r="G444">
        <v>86.7</v>
      </c>
      <c r="H444">
        <v>24.6</v>
      </c>
      <c r="I444">
        <v>258.39999999999998</v>
      </c>
    </row>
    <row r="445" spans="1:9" x14ac:dyDescent="0.75">
      <c r="A445">
        <v>2024</v>
      </c>
      <c r="B445" t="s">
        <v>29</v>
      </c>
      <c r="C445" t="s">
        <v>11</v>
      </c>
      <c r="D445" t="s">
        <v>18</v>
      </c>
      <c r="E445">
        <v>22</v>
      </c>
      <c r="F445">
        <v>42.7</v>
      </c>
      <c r="G445">
        <v>74.2</v>
      </c>
      <c r="H445">
        <v>24.2</v>
      </c>
      <c r="I445">
        <v>584.6</v>
      </c>
    </row>
    <row r="446" spans="1:9" x14ac:dyDescent="0.75">
      <c r="A446">
        <v>2025</v>
      </c>
      <c r="B446" t="s">
        <v>20</v>
      </c>
      <c r="C446" t="s">
        <v>10</v>
      </c>
      <c r="D446" t="s">
        <v>16</v>
      </c>
      <c r="E446">
        <v>33.4</v>
      </c>
      <c r="F446">
        <v>44.4</v>
      </c>
      <c r="G446">
        <v>83</v>
      </c>
      <c r="H446">
        <v>41.9</v>
      </c>
      <c r="I446">
        <v>263.3</v>
      </c>
    </row>
    <row r="447" spans="1:9" x14ac:dyDescent="0.75">
      <c r="A447">
        <v>2021</v>
      </c>
      <c r="B447" t="s">
        <v>23</v>
      </c>
      <c r="C447" t="s">
        <v>9</v>
      </c>
      <c r="D447" t="s">
        <v>14</v>
      </c>
      <c r="E447">
        <v>12.7</v>
      </c>
      <c r="F447">
        <v>76.7</v>
      </c>
      <c r="G447">
        <v>42.2</v>
      </c>
      <c r="H447">
        <v>18.100000000000001</v>
      </c>
      <c r="I447">
        <v>537.70000000000005</v>
      </c>
    </row>
    <row r="448" spans="1:9" x14ac:dyDescent="0.75">
      <c r="A448">
        <v>2025</v>
      </c>
      <c r="B448" t="s">
        <v>27</v>
      </c>
      <c r="C448" t="s">
        <v>9</v>
      </c>
      <c r="D448" t="s">
        <v>16</v>
      </c>
      <c r="E448">
        <v>15.8</v>
      </c>
      <c r="F448">
        <v>49.3</v>
      </c>
      <c r="G448">
        <v>65.3</v>
      </c>
      <c r="H448">
        <v>43</v>
      </c>
      <c r="I448">
        <v>623</v>
      </c>
    </row>
    <row r="449" spans="1:9" x14ac:dyDescent="0.75">
      <c r="A449">
        <v>2025</v>
      </c>
      <c r="B449" t="s">
        <v>29</v>
      </c>
      <c r="C449" t="s">
        <v>11</v>
      </c>
      <c r="D449" t="s">
        <v>18</v>
      </c>
      <c r="E449">
        <v>14.4</v>
      </c>
      <c r="F449">
        <v>36.4</v>
      </c>
      <c r="G449">
        <v>72.099999999999994</v>
      </c>
      <c r="H449">
        <v>20.3</v>
      </c>
      <c r="I449">
        <v>253.1</v>
      </c>
    </row>
    <row r="450" spans="1:9" x14ac:dyDescent="0.75">
      <c r="A450">
        <v>2021</v>
      </c>
      <c r="B450" t="s">
        <v>22</v>
      </c>
      <c r="C450" t="s">
        <v>11</v>
      </c>
      <c r="D450" t="s">
        <v>14</v>
      </c>
      <c r="E450">
        <v>23.3</v>
      </c>
      <c r="F450">
        <v>25.6</v>
      </c>
      <c r="G450">
        <v>70.8</v>
      </c>
      <c r="H450">
        <v>16.399999999999999</v>
      </c>
      <c r="I450">
        <v>142</v>
      </c>
    </row>
    <row r="451" spans="1:9" x14ac:dyDescent="0.75">
      <c r="A451">
        <v>2016</v>
      </c>
      <c r="B451" t="s">
        <v>25</v>
      </c>
      <c r="C451" t="s">
        <v>12</v>
      </c>
      <c r="D451" t="s">
        <v>16</v>
      </c>
      <c r="E451">
        <v>-3</v>
      </c>
      <c r="F451">
        <v>67.5</v>
      </c>
      <c r="G451">
        <v>54.5</v>
      </c>
      <c r="H451">
        <v>22.7</v>
      </c>
      <c r="I451">
        <v>191.7</v>
      </c>
    </row>
    <row r="452" spans="1:9" x14ac:dyDescent="0.75">
      <c r="A452">
        <v>2019</v>
      </c>
      <c r="B452" t="s">
        <v>24</v>
      </c>
      <c r="C452" t="s">
        <v>10</v>
      </c>
      <c r="D452" t="s">
        <v>13</v>
      </c>
      <c r="E452">
        <v>-8.5</v>
      </c>
      <c r="F452">
        <v>29.4</v>
      </c>
      <c r="G452">
        <v>30.9</v>
      </c>
      <c r="H452">
        <v>38.1</v>
      </c>
      <c r="I452">
        <v>524.20000000000005</v>
      </c>
    </row>
    <row r="453" spans="1:9" x14ac:dyDescent="0.75">
      <c r="A453">
        <v>2009</v>
      </c>
      <c r="B453" t="s">
        <v>21</v>
      </c>
      <c r="C453" t="s">
        <v>11</v>
      </c>
      <c r="D453" t="s">
        <v>17</v>
      </c>
      <c r="E453">
        <v>5.4</v>
      </c>
      <c r="F453">
        <v>91.4</v>
      </c>
      <c r="G453">
        <v>65</v>
      </c>
      <c r="H453">
        <v>6.3</v>
      </c>
      <c r="I453">
        <v>694.6</v>
      </c>
    </row>
    <row r="454" spans="1:9" x14ac:dyDescent="0.75">
      <c r="A454">
        <v>2005</v>
      </c>
      <c r="B454" t="s">
        <v>29</v>
      </c>
      <c r="C454" t="s">
        <v>11</v>
      </c>
      <c r="D454" t="s">
        <v>14</v>
      </c>
      <c r="E454">
        <v>25.2</v>
      </c>
      <c r="F454">
        <v>96.7</v>
      </c>
      <c r="G454">
        <v>45.2</v>
      </c>
      <c r="H454">
        <v>9.8000000000000007</v>
      </c>
      <c r="I454">
        <v>131.5</v>
      </c>
    </row>
    <row r="455" spans="1:9" x14ac:dyDescent="0.75">
      <c r="A455">
        <v>2014</v>
      </c>
      <c r="B455" t="s">
        <v>28</v>
      </c>
      <c r="C455" t="s">
        <v>10</v>
      </c>
      <c r="D455" t="s">
        <v>17</v>
      </c>
      <c r="E455">
        <v>0.1</v>
      </c>
      <c r="F455">
        <v>72.599999999999994</v>
      </c>
      <c r="G455">
        <v>57</v>
      </c>
      <c r="H455">
        <v>47.6</v>
      </c>
      <c r="I455">
        <v>613.9</v>
      </c>
    </row>
    <row r="456" spans="1:9" x14ac:dyDescent="0.75">
      <c r="A456">
        <v>2021</v>
      </c>
      <c r="B456" t="s">
        <v>25</v>
      </c>
      <c r="C456" t="s">
        <v>12</v>
      </c>
      <c r="D456" t="s">
        <v>14</v>
      </c>
      <c r="E456">
        <v>23.7</v>
      </c>
      <c r="F456">
        <v>83.7</v>
      </c>
      <c r="G456">
        <v>87.5</v>
      </c>
      <c r="H456">
        <v>8.8000000000000007</v>
      </c>
      <c r="I456">
        <v>338.9</v>
      </c>
    </row>
    <row r="457" spans="1:9" x14ac:dyDescent="0.75">
      <c r="A457">
        <v>2010</v>
      </c>
      <c r="B457" t="s">
        <v>30</v>
      </c>
      <c r="C457" t="s">
        <v>12</v>
      </c>
      <c r="D457" t="s">
        <v>13</v>
      </c>
      <c r="E457">
        <v>38.5</v>
      </c>
      <c r="F457">
        <v>72.8</v>
      </c>
      <c r="G457">
        <v>53.9</v>
      </c>
      <c r="H457">
        <v>28.4</v>
      </c>
      <c r="I457">
        <v>435</v>
      </c>
    </row>
    <row r="458" spans="1:9" x14ac:dyDescent="0.75">
      <c r="A458">
        <v>2004</v>
      </c>
      <c r="B458" t="s">
        <v>29</v>
      </c>
      <c r="C458" t="s">
        <v>11</v>
      </c>
      <c r="D458" t="s">
        <v>17</v>
      </c>
      <c r="E458">
        <v>-5.3</v>
      </c>
      <c r="F458">
        <v>87.8</v>
      </c>
      <c r="G458">
        <v>80.400000000000006</v>
      </c>
      <c r="H458">
        <v>29</v>
      </c>
      <c r="I458">
        <v>750.2</v>
      </c>
    </row>
    <row r="459" spans="1:9" x14ac:dyDescent="0.75">
      <c r="A459">
        <v>2000</v>
      </c>
      <c r="B459" t="s">
        <v>23</v>
      </c>
      <c r="C459" t="s">
        <v>9</v>
      </c>
      <c r="D459" t="s">
        <v>15</v>
      </c>
      <c r="E459">
        <v>23.6</v>
      </c>
      <c r="F459">
        <v>85.3</v>
      </c>
      <c r="G459">
        <v>41.3</v>
      </c>
      <c r="H459">
        <v>24.5</v>
      </c>
      <c r="I459">
        <v>332.4</v>
      </c>
    </row>
    <row r="460" spans="1:9" x14ac:dyDescent="0.75">
      <c r="A460">
        <v>2007</v>
      </c>
      <c r="B460" t="s">
        <v>21</v>
      </c>
      <c r="C460" t="s">
        <v>11</v>
      </c>
      <c r="D460" t="s">
        <v>18</v>
      </c>
      <c r="E460">
        <v>12.2</v>
      </c>
      <c r="F460">
        <v>64.900000000000006</v>
      </c>
      <c r="G460">
        <v>70.3</v>
      </c>
      <c r="H460">
        <v>32.200000000000003</v>
      </c>
      <c r="I460">
        <v>425.7</v>
      </c>
    </row>
    <row r="461" spans="1:9" x14ac:dyDescent="0.75">
      <c r="A461">
        <v>2020</v>
      </c>
      <c r="B461" t="s">
        <v>23</v>
      </c>
      <c r="C461" t="s">
        <v>9</v>
      </c>
      <c r="D461" t="s">
        <v>15</v>
      </c>
      <c r="E461">
        <v>33.4</v>
      </c>
      <c r="F461">
        <v>104</v>
      </c>
      <c r="G461">
        <v>88.6</v>
      </c>
      <c r="H461">
        <v>11.5</v>
      </c>
      <c r="I461">
        <v>109.6</v>
      </c>
    </row>
    <row r="462" spans="1:9" x14ac:dyDescent="0.75">
      <c r="A462">
        <v>2011</v>
      </c>
      <c r="B462" t="s">
        <v>21</v>
      </c>
      <c r="C462" t="s">
        <v>11</v>
      </c>
      <c r="D462" t="s">
        <v>16</v>
      </c>
      <c r="E462">
        <v>-1.1000000000000001</v>
      </c>
      <c r="F462">
        <v>43.9</v>
      </c>
      <c r="G462">
        <v>36.1</v>
      </c>
      <c r="H462">
        <v>27.6</v>
      </c>
      <c r="I462">
        <v>157.1</v>
      </c>
    </row>
    <row r="463" spans="1:9" x14ac:dyDescent="0.75">
      <c r="A463">
        <v>2011</v>
      </c>
      <c r="B463" t="s">
        <v>30</v>
      </c>
      <c r="C463" t="s">
        <v>12</v>
      </c>
      <c r="D463" t="s">
        <v>13</v>
      </c>
      <c r="E463">
        <v>24.6</v>
      </c>
      <c r="F463">
        <v>26.3</v>
      </c>
      <c r="G463">
        <v>30.5</v>
      </c>
      <c r="H463">
        <v>18.600000000000001</v>
      </c>
      <c r="I463">
        <v>281</v>
      </c>
    </row>
    <row r="464" spans="1:9" x14ac:dyDescent="0.75">
      <c r="A464">
        <v>2004</v>
      </c>
      <c r="B464" t="s">
        <v>24</v>
      </c>
      <c r="C464" t="s">
        <v>10</v>
      </c>
      <c r="D464" t="s">
        <v>15</v>
      </c>
      <c r="E464">
        <v>31.9</v>
      </c>
      <c r="F464">
        <v>25.2</v>
      </c>
      <c r="G464">
        <v>56</v>
      </c>
      <c r="H464">
        <v>33.1</v>
      </c>
      <c r="I464">
        <v>119.5</v>
      </c>
    </row>
    <row r="465" spans="1:9" x14ac:dyDescent="0.75">
      <c r="A465">
        <v>2006</v>
      </c>
      <c r="B465" t="s">
        <v>28</v>
      </c>
      <c r="C465" t="s">
        <v>10</v>
      </c>
      <c r="D465" t="s">
        <v>14</v>
      </c>
      <c r="E465">
        <v>37.200000000000003</v>
      </c>
      <c r="F465">
        <v>39</v>
      </c>
      <c r="G465">
        <v>35.6</v>
      </c>
      <c r="H465">
        <v>7.1</v>
      </c>
      <c r="I465">
        <v>542</v>
      </c>
    </row>
    <row r="466" spans="1:9" x14ac:dyDescent="0.75">
      <c r="A466">
        <v>2003</v>
      </c>
      <c r="B466" t="s">
        <v>25</v>
      </c>
      <c r="C466" t="s">
        <v>12</v>
      </c>
      <c r="D466" t="s">
        <v>16</v>
      </c>
      <c r="E466">
        <v>24.2</v>
      </c>
      <c r="F466">
        <v>6.7</v>
      </c>
      <c r="G466">
        <v>74.900000000000006</v>
      </c>
      <c r="H466">
        <v>28.5</v>
      </c>
      <c r="I466">
        <v>398.5</v>
      </c>
    </row>
    <row r="467" spans="1:9" x14ac:dyDescent="0.75">
      <c r="A467">
        <v>2005</v>
      </c>
      <c r="B467" t="s">
        <v>22</v>
      </c>
      <c r="C467" t="s">
        <v>11</v>
      </c>
      <c r="D467" t="s">
        <v>16</v>
      </c>
      <c r="E467">
        <v>14.9</v>
      </c>
      <c r="F467">
        <v>58.7</v>
      </c>
      <c r="G467">
        <v>84.9</v>
      </c>
      <c r="H467">
        <v>9.3000000000000007</v>
      </c>
      <c r="I467">
        <v>483.7</v>
      </c>
    </row>
    <row r="468" spans="1:9" x14ac:dyDescent="0.75">
      <c r="A468">
        <v>2012</v>
      </c>
      <c r="B468" t="s">
        <v>23</v>
      </c>
      <c r="C468" t="s">
        <v>9</v>
      </c>
      <c r="D468" t="s">
        <v>15</v>
      </c>
      <c r="E468">
        <v>20.9</v>
      </c>
      <c r="F468">
        <v>80.099999999999994</v>
      </c>
      <c r="G468">
        <v>56</v>
      </c>
      <c r="H468">
        <v>13.9</v>
      </c>
      <c r="I468">
        <v>222.3</v>
      </c>
    </row>
    <row r="469" spans="1:9" x14ac:dyDescent="0.75">
      <c r="A469">
        <v>2019</v>
      </c>
      <c r="B469" t="s">
        <v>23</v>
      </c>
      <c r="C469" t="s">
        <v>9</v>
      </c>
      <c r="D469" t="s">
        <v>15</v>
      </c>
      <c r="E469">
        <v>33.4</v>
      </c>
      <c r="F469">
        <v>95.8</v>
      </c>
      <c r="G469">
        <v>45.5</v>
      </c>
      <c r="H469">
        <v>10.9</v>
      </c>
      <c r="I469">
        <v>307.2</v>
      </c>
    </row>
    <row r="470" spans="1:9" x14ac:dyDescent="0.75">
      <c r="A470">
        <v>2014</v>
      </c>
      <c r="B470" t="s">
        <v>26</v>
      </c>
      <c r="C470" t="s">
        <v>12</v>
      </c>
      <c r="D470" t="s">
        <v>13</v>
      </c>
      <c r="E470">
        <v>18.5</v>
      </c>
      <c r="F470">
        <v>10</v>
      </c>
      <c r="G470">
        <v>56.1</v>
      </c>
      <c r="H470">
        <v>9.1</v>
      </c>
      <c r="I470">
        <v>564.70000000000005</v>
      </c>
    </row>
    <row r="471" spans="1:9" x14ac:dyDescent="0.75">
      <c r="A471">
        <v>2002</v>
      </c>
      <c r="B471" t="s">
        <v>21</v>
      </c>
      <c r="C471" t="s">
        <v>11</v>
      </c>
      <c r="D471" t="s">
        <v>18</v>
      </c>
      <c r="E471">
        <v>-8.5</v>
      </c>
      <c r="F471">
        <v>25.9</v>
      </c>
      <c r="G471">
        <v>73.400000000000006</v>
      </c>
      <c r="H471">
        <v>41.3</v>
      </c>
      <c r="I471">
        <v>775.7</v>
      </c>
    </row>
    <row r="472" spans="1:9" x14ac:dyDescent="0.75">
      <c r="A472">
        <v>2022</v>
      </c>
      <c r="B472" t="s">
        <v>19</v>
      </c>
      <c r="C472" t="s">
        <v>9</v>
      </c>
      <c r="D472" t="s">
        <v>15</v>
      </c>
      <c r="E472">
        <v>36.5</v>
      </c>
      <c r="F472">
        <v>89.5</v>
      </c>
      <c r="G472">
        <v>30.5</v>
      </c>
      <c r="H472">
        <v>14.3</v>
      </c>
      <c r="I472">
        <v>135.30000000000001</v>
      </c>
    </row>
    <row r="473" spans="1:9" x14ac:dyDescent="0.75">
      <c r="A473">
        <v>2007</v>
      </c>
      <c r="B473" t="s">
        <v>24</v>
      </c>
      <c r="C473" t="s">
        <v>10</v>
      </c>
      <c r="D473" t="s">
        <v>15</v>
      </c>
      <c r="E473">
        <v>24.5</v>
      </c>
      <c r="F473">
        <v>42.9</v>
      </c>
      <c r="G473">
        <v>65.400000000000006</v>
      </c>
      <c r="H473">
        <v>46.4</v>
      </c>
      <c r="I473">
        <v>723.3</v>
      </c>
    </row>
    <row r="474" spans="1:9" x14ac:dyDescent="0.75">
      <c r="A474">
        <v>2019</v>
      </c>
      <c r="B474" t="s">
        <v>25</v>
      </c>
      <c r="C474" t="s">
        <v>12</v>
      </c>
      <c r="D474" t="s">
        <v>17</v>
      </c>
      <c r="E474">
        <v>23.8</v>
      </c>
      <c r="F474">
        <v>78.900000000000006</v>
      </c>
      <c r="G474">
        <v>66.8</v>
      </c>
      <c r="H474">
        <v>48.5</v>
      </c>
      <c r="I474">
        <v>503.8</v>
      </c>
    </row>
    <row r="475" spans="1:9" x14ac:dyDescent="0.75">
      <c r="A475">
        <v>2015</v>
      </c>
      <c r="B475" t="s">
        <v>21</v>
      </c>
      <c r="C475" t="s">
        <v>11</v>
      </c>
      <c r="D475" t="s">
        <v>14</v>
      </c>
      <c r="E475">
        <v>0.8</v>
      </c>
      <c r="F475">
        <v>15.7</v>
      </c>
      <c r="G475">
        <v>68.3</v>
      </c>
      <c r="H475">
        <v>28.6</v>
      </c>
      <c r="I475">
        <v>494.7</v>
      </c>
    </row>
    <row r="476" spans="1:9" x14ac:dyDescent="0.75">
      <c r="A476">
        <v>2012</v>
      </c>
      <c r="B476" t="s">
        <v>26</v>
      </c>
      <c r="C476" t="s">
        <v>12</v>
      </c>
      <c r="D476" t="s">
        <v>17</v>
      </c>
      <c r="E476">
        <v>22.9</v>
      </c>
      <c r="F476">
        <v>123.4</v>
      </c>
      <c r="G476">
        <v>44.5</v>
      </c>
      <c r="H476">
        <v>7.2</v>
      </c>
      <c r="I476">
        <v>450.2</v>
      </c>
    </row>
    <row r="477" spans="1:9" x14ac:dyDescent="0.75">
      <c r="A477">
        <v>2017</v>
      </c>
      <c r="B477" t="s">
        <v>20</v>
      </c>
      <c r="C477" t="s">
        <v>10</v>
      </c>
      <c r="D477" t="s">
        <v>17</v>
      </c>
      <c r="E477">
        <v>9.6999999999999993</v>
      </c>
      <c r="F477">
        <v>14.5</v>
      </c>
      <c r="G477">
        <v>72.8</v>
      </c>
      <c r="H477">
        <v>18.7</v>
      </c>
      <c r="I477">
        <v>148.6</v>
      </c>
    </row>
    <row r="478" spans="1:9" x14ac:dyDescent="0.75">
      <c r="A478">
        <v>2009</v>
      </c>
      <c r="B478" t="s">
        <v>21</v>
      </c>
      <c r="C478" t="s">
        <v>11</v>
      </c>
      <c r="D478" t="s">
        <v>16</v>
      </c>
      <c r="E478">
        <v>22.6</v>
      </c>
      <c r="F478">
        <v>57.5</v>
      </c>
      <c r="G478">
        <v>35.5</v>
      </c>
      <c r="H478">
        <v>39.9</v>
      </c>
      <c r="I478">
        <v>162.9</v>
      </c>
    </row>
    <row r="479" spans="1:9" x14ac:dyDescent="0.75">
      <c r="A479">
        <v>2018</v>
      </c>
      <c r="B479" t="s">
        <v>22</v>
      </c>
      <c r="C479" t="s">
        <v>11</v>
      </c>
      <c r="D479" t="s">
        <v>18</v>
      </c>
      <c r="E479">
        <v>-4.7</v>
      </c>
      <c r="F479">
        <v>58.6</v>
      </c>
      <c r="G479">
        <v>42</v>
      </c>
      <c r="H479">
        <v>18.399999999999999</v>
      </c>
      <c r="I479">
        <v>520.6</v>
      </c>
    </row>
    <row r="480" spans="1:9" x14ac:dyDescent="0.75">
      <c r="A480">
        <v>2016</v>
      </c>
      <c r="B480" t="s">
        <v>25</v>
      </c>
      <c r="C480" t="s">
        <v>12</v>
      </c>
      <c r="D480" t="s">
        <v>14</v>
      </c>
      <c r="E480">
        <v>22.9</v>
      </c>
      <c r="F480">
        <v>33.299999999999997</v>
      </c>
      <c r="G480">
        <v>82.6</v>
      </c>
      <c r="H480">
        <v>4.4000000000000004</v>
      </c>
      <c r="I480">
        <v>338.7</v>
      </c>
    </row>
    <row r="481" spans="1:9" x14ac:dyDescent="0.75">
      <c r="A481">
        <v>2023</v>
      </c>
      <c r="B481" t="s">
        <v>24</v>
      </c>
      <c r="C481" t="s">
        <v>10</v>
      </c>
      <c r="D481" t="s">
        <v>13</v>
      </c>
      <c r="E481">
        <v>40</v>
      </c>
      <c r="F481">
        <v>70.8</v>
      </c>
      <c r="G481">
        <v>74.3</v>
      </c>
      <c r="H481">
        <v>27.8</v>
      </c>
      <c r="I481">
        <v>742.1</v>
      </c>
    </row>
    <row r="482" spans="1:9" x14ac:dyDescent="0.75">
      <c r="A482">
        <v>2018</v>
      </c>
      <c r="B482" t="s">
        <v>26</v>
      </c>
      <c r="C482" t="s">
        <v>12</v>
      </c>
      <c r="D482" t="s">
        <v>13</v>
      </c>
      <c r="E482">
        <v>-7.6</v>
      </c>
      <c r="F482">
        <v>72.2</v>
      </c>
      <c r="G482">
        <v>30.8</v>
      </c>
      <c r="H482">
        <v>42.3</v>
      </c>
      <c r="I482">
        <v>384.6</v>
      </c>
    </row>
    <row r="483" spans="1:9" x14ac:dyDescent="0.75">
      <c r="A483">
        <v>2025</v>
      </c>
      <c r="B483" t="s">
        <v>20</v>
      </c>
      <c r="C483" t="s">
        <v>10</v>
      </c>
      <c r="D483" t="s">
        <v>15</v>
      </c>
      <c r="E483">
        <v>38.9</v>
      </c>
      <c r="F483">
        <v>66.8</v>
      </c>
      <c r="G483">
        <v>44.9</v>
      </c>
      <c r="H483">
        <v>39.799999999999997</v>
      </c>
      <c r="I483">
        <v>200.3</v>
      </c>
    </row>
    <row r="484" spans="1:9" x14ac:dyDescent="0.75">
      <c r="A484">
        <v>2022</v>
      </c>
      <c r="B484" t="s">
        <v>27</v>
      </c>
      <c r="C484" t="s">
        <v>9</v>
      </c>
      <c r="D484" t="s">
        <v>15</v>
      </c>
      <c r="E484">
        <v>10.3</v>
      </c>
      <c r="F484">
        <v>32.799999999999997</v>
      </c>
      <c r="G484">
        <v>42.9</v>
      </c>
      <c r="H484">
        <v>8.8000000000000007</v>
      </c>
      <c r="I484">
        <v>600.29999999999995</v>
      </c>
    </row>
    <row r="485" spans="1:9" x14ac:dyDescent="0.75">
      <c r="A485">
        <v>2025</v>
      </c>
      <c r="B485" t="s">
        <v>26</v>
      </c>
      <c r="C485" t="s">
        <v>12</v>
      </c>
      <c r="D485" t="s">
        <v>13</v>
      </c>
      <c r="E485">
        <v>33.5</v>
      </c>
      <c r="F485">
        <v>27.6</v>
      </c>
      <c r="G485">
        <v>46.2</v>
      </c>
      <c r="H485">
        <v>33.6</v>
      </c>
      <c r="I485">
        <v>305.3</v>
      </c>
    </row>
    <row r="486" spans="1:9" x14ac:dyDescent="0.75">
      <c r="A486">
        <v>2004</v>
      </c>
      <c r="B486" t="s">
        <v>27</v>
      </c>
      <c r="C486" t="s">
        <v>9</v>
      </c>
      <c r="D486" t="s">
        <v>15</v>
      </c>
      <c r="E486">
        <v>29.1</v>
      </c>
      <c r="F486">
        <v>35.799999999999997</v>
      </c>
      <c r="G486">
        <v>44.9</v>
      </c>
      <c r="H486">
        <v>11</v>
      </c>
      <c r="I486">
        <v>467.8</v>
      </c>
    </row>
    <row r="487" spans="1:9" x14ac:dyDescent="0.75">
      <c r="A487">
        <v>2025</v>
      </c>
      <c r="B487" t="s">
        <v>25</v>
      </c>
      <c r="C487" t="s">
        <v>12</v>
      </c>
      <c r="D487" t="s">
        <v>18</v>
      </c>
      <c r="E487">
        <v>18.399999999999999</v>
      </c>
      <c r="F487">
        <v>24.4</v>
      </c>
      <c r="G487">
        <v>33.799999999999997</v>
      </c>
      <c r="H487">
        <v>10.9</v>
      </c>
      <c r="I487">
        <v>588.5</v>
      </c>
    </row>
    <row r="488" spans="1:9" x14ac:dyDescent="0.75">
      <c r="A488">
        <v>2020</v>
      </c>
      <c r="B488" t="s">
        <v>23</v>
      </c>
      <c r="C488" t="s">
        <v>9</v>
      </c>
      <c r="D488" t="s">
        <v>17</v>
      </c>
      <c r="E488">
        <v>26.9</v>
      </c>
      <c r="F488">
        <v>107.2</v>
      </c>
      <c r="G488">
        <v>57.5</v>
      </c>
      <c r="H488">
        <v>43.7</v>
      </c>
      <c r="I488">
        <v>730.2</v>
      </c>
    </row>
    <row r="489" spans="1:9" x14ac:dyDescent="0.75">
      <c r="A489">
        <v>2022</v>
      </c>
      <c r="B489" t="s">
        <v>26</v>
      </c>
      <c r="C489" t="s">
        <v>12</v>
      </c>
      <c r="D489" t="s">
        <v>15</v>
      </c>
      <c r="E489">
        <v>33.9</v>
      </c>
      <c r="F489">
        <v>38.299999999999997</v>
      </c>
      <c r="G489">
        <v>74</v>
      </c>
      <c r="H489">
        <v>12.5</v>
      </c>
      <c r="I489">
        <v>654.5</v>
      </c>
    </row>
    <row r="490" spans="1:9" x14ac:dyDescent="0.75">
      <c r="A490">
        <v>2008</v>
      </c>
      <c r="B490" t="s">
        <v>28</v>
      </c>
      <c r="C490" t="s">
        <v>10</v>
      </c>
      <c r="D490" t="s">
        <v>16</v>
      </c>
      <c r="E490">
        <v>10.199999999999999</v>
      </c>
      <c r="F490">
        <v>56.3</v>
      </c>
      <c r="G490">
        <v>66.400000000000006</v>
      </c>
      <c r="H490">
        <v>13.2</v>
      </c>
      <c r="I490">
        <v>573.5</v>
      </c>
    </row>
    <row r="491" spans="1:9" x14ac:dyDescent="0.75">
      <c r="A491">
        <v>2011</v>
      </c>
      <c r="B491" t="s">
        <v>27</v>
      </c>
      <c r="C491" t="s">
        <v>9</v>
      </c>
      <c r="D491" t="s">
        <v>15</v>
      </c>
      <c r="E491">
        <v>6.4</v>
      </c>
      <c r="F491">
        <v>89.2</v>
      </c>
      <c r="G491">
        <v>70.400000000000006</v>
      </c>
      <c r="H491">
        <v>0</v>
      </c>
      <c r="I491">
        <v>575.70000000000005</v>
      </c>
    </row>
    <row r="492" spans="1:9" x14ac:dyDescent="0.75">
      <c r="A492">
        <v>2020</v>
      </c>
      <c r="B492" t="s">
        <v>22</v>
      </c>
      <c r="C492" t="s">
        <v>11</v>
      </c>
      <c r="D492" t="s">
        <v>14</v>
      </c>
      <c r="E492">
        <v>23.4</v>
      </c>
      <c r="F492">
        <v>23.4</v>
      </c>
      <c r="G492">
        <v>34.9</v>
      </c>
      <c r="H492">
        <v>43.5</v>
      </c>
      <c r="I492">
        <v>762.1</v>
      </c>
    </row>
    <row r="493" spans="1:9" x14ac:dyDescent="0.75">
      <c r="A493">
        <v>2000</v>
      </c>
      <c r="B493" t="s">
        <v>28</v>
      </c>
      <c r="C493" t="s">
        <v>10</v>
      </c>
      <c r="D493" t="s">
        <v>18</v>
      </c>
      <c r="E493">
        <v>30.4</v>
      </c>
      <c r="F493">
        <v>13.9</v>
      </c>
      <c r="G493">
        <v>87.1</v>
      </c>
      <c r="H493">
        <v>39.6</v>
      </c>
      <c r="I493">
        <v>307.10000000000002</v>
      </c>
    </row>
    <row r="494" spans="1:9" x14ac:dyDescent="0.75">
      <c r="A494">
        <v>2025</v>
      </c>
      <c r="B494" t="s">
        <v>29</v>
      </c>
      <c r="C494" t="s">
        <v>11</v>
      </c>
      <c r="D494" t="s">
        <v>14</v>
      </c>
      <c r="E494">
        <v>28.1</v>
      </c>
      <c r="F494">
        <v>24.5</v>
      </c>
      <c r="G494">
        <v>80.3</v>
      </c>
      <c r="H494">
        <v>31.4</v>
      </c>
      <c r="I494">
        <v>100.8</v>
      </c>
    </row>
    <row r="495" spans="1:9" x14ac:dyDescent="0.75">
      <c r="A495">
        <v>2025</v>
      </c>
      <c r="B495" t="s">
        <v>29</v>
      </c>
      <c r="C495" t="s">
        <v>11</v>
      </c>
      <c r="D495" t="s">
        <v>14</v>
      </c>
      <c r="E495">
        <v>29.9</v>
      </c>
      <c r="F495">
        <v>60.9</v>
      </c>
      <c r="G495">
        <v>78.3</v>
      </c>
      <c r="H495">
        <v>37.5</v>
      </c>
      <c r="I495">
        <v>290.39999999999998</v>
      </c>
    </row>
    <row r="496" spans="1:9" x14ac:dyDescent="0.75">
      <c r="A496">
        <v>2000</v>
      </c>
      <c r="B496" t="s">
        <v>20</v>
      </c>
      <c r="C496" t="s">
        <v>10</v>
      </c>
      <c r="D496" t="s">
        <v>16</v>
      </c>
      <c r="E496">
        <v>11.8</v>
      </c>
      <c r="F496">
        <v>57.9</v>
      </c>
      <c r="G496">
        <v>79.400000000000006</v>
      </c>
      <c r="H496">
        <v>7.6</v>
      </c>
      <c r="I496">
        <v>252.5</v>
      </c>
    </row>
    <row r="497" spans="1:9" x14ac:dyDescent="0.75">
      <c r="A497">
        <v>2014</v>
      </c>
      <c r="B497" t="s">
        <v>24</v>
      </c>
      <c r="C497" t="s">
        <v>10</v>
      </c>
      <c r="D497" t="s">
        <v>18</v>
      </c>
      <c r="E497">
        <v>30.9</v>
      </c>
      <c r="F497">
        <v>66.7</v>
      </c>
      <c r="G497">
        <v>86</v>
      </c>
      <c r="H497">
        <v>22.9</v>
      </c>
      <c r="I497">
        <v>563.29999999999995</v>
      </c>
    </row>
    <row r="498" spans="1:9" x14ac:dyDescent="0.75">
      <c r="A498">
        <v>2001</v>
      </c>
      <c r="B498" t="s">
        <v>23</v>
      </c>
      <c r="C498" t="s">
        <v>9</v>
      </c>
      <c r="D498" t="s">
        <v>18</v>
      </c>
      <c r="E498">
        <v>-4</v>
      </c>
      <c r="F498">
        <v>46.1</v>
      </c>
      <c r="G498">
        <v>62.7</v>
      </c>
      <c r="H498">
        <v>17.600000000000001</v>
      </c>
      <c r="I498">
        <v>543.6</v>
      </c>
    </row>
    <row r="499" spans="1:9" x14ac:dyDescent="0.75">
      <c r="A499">
        <v>2021</v>
      </c>
      <c r="B499" t="s">
        <v>25</v>
      </c>
      <c r="C499" t="s">
        <v>12</v>
      </c>
      <c r="D499" t="s">
        <v>18</v>
      </c>
      <c r="E499">
        <v>17.2</v>
      </c>
      <c r="F499">
        <v>2.5</v>
      </c>
      <c r="G499">
        <v>42</v>
      </c>
      <c r="H499">
        <v>4.7</v>
      </c>
      <c r="I499">
        <v>515.4</v>
      </c>
    </row>
    <row r="500" spans="1:9" x14ac:dyDescent="0.75">
      <c r="A500">
        <v>2015</v>
      </c>
      <c r="B500" t="s">
        <v>26</v>
      </c>
      <c r="C500" t="s">
        <v>12</v>
      </c>
      <c r="D500" t="s">
        <v>18</v>
      </c>
      <c r="E500">
        <v>-9.6999999999999993</v>
      </c>
      <c r="F500">
        <v>45</v>
      </c>
      <c r="G500">
        <v>67</v>
      </c>
      <c r="H500">
        <v>24.3</v>
      </c>
      <c r="I500">
        <v>111.4</v>
      </c>
    </row>
    <row r="501" spans="1:9" x14ac:dyDescent="0.75">
      <c r="A501">
        <v>2024</v>
      </c>
      <c r="B501" t="s">
        <v>19</v>
      </c>
      <c r="C501" t="s">
        <v>9</v>
      </c>
      <c r="D501" t="s">
        <v>18</v>
      </c>
      <c r="E501">
        <v>6.2</v>
      </c>
      <c r="F501">
        <v>97.5</v>
      </c>
      <c r="G501">
        <v>74.599999999999994</v>
      </c>
      <c r="H501">
        <v>46</v>
      </c>
      <c r="I501">
        <v>610.1</v>
      </c>
    </row>
    <row r="502" spans="1:9" x14ac:dyDescent="0.75">
      <c r="A502">
        <v>2007</v>
      </c>
      <c r="B502" t="s">
        <v>22</v>
      </c>
      <c r="C502" t="s">
        <v>11</v>
      </c>
      <c r="D502" t="s">
        <v>16</v>
      </c>
      <c r="E502">
        <v>8.3000000000000007</v>
      </c>
      <c r="F502">
        <v>114.8</v>
      </c>
      <c r="G502">
        <v>74.3</v>
      </c>
      <c r="H502">
        <v>2</v>
      </c>
      <c r="I502">
        <v>326.5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80C5-1F01-4535-8960-7B23A5B1B1D9}">
  <dimension ref="A2:R502"/>
  <sheetViews>
    <sheetView topLeftCell="G1" workbookViewId="0">
      <selection activeCell="R15" sqref="R15"/>
    </sheetView>
  </sheetViews>
  <sheetFormatPr defaultRowHeight="14.75" x14ac:dyDescent="0.75"/>
  <cols>
    <col min="1" max="1" width="8.7265625" customWidth="1"/>
    <col min="2" max="2" width="11.31640625" customWidth="1"/>
    <col min="3" max="3" width="10.5" customWidth="1"/>
    <col min="4" max="4" width="16.953125" customWidth="1"/>
    <col min="5" max="5" width="26.90625" bestFit="1" customWidth="1"/>
    <col min="6" max="6" width="15.26953125" bestFit="1" customWidth="1"/>
    <col min="7" max="7" width="20.04296875" bestFit="1" customWidth="1"/>
    <col min="8" max="8" width="20.26953125" bestFit="1" customWidth="1"/>
    <col min="9" max="9" width="25.76953125" bestFit="1" customWidth="1"/>
    <col min="13" max="13" width="17.1796875" customWidth="1"/>
    <col min="15" max="15" width="12.36328125" customWidth="1"/>
    <col min="16" max="16" width="15.08984375" customWidth="1"/>
  </cols>
  <sheetData>
    <row r="2" spans="1:18" ht="15.75" x14ac:dyDescent="0.75">
      <c r="A2" s="13" t="s">
        <v>0</v>
      </c>
      <c r="B2" s="13" t="s">
        <v>1</v>
      </c>
      <c r="C2" s="13" t="s">
        <v>2</v>
      </c>
      <c r="D2" s="13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8" x14ac:dyDescent="0.75">
      <c r="A3">
        <v>2006</v>
      </c>
      <c r="B3" t="s">
        <v>19</v>
      </c>
      <c r="C3" t="s">
        <v>9</v>
      </c>
      <c r="D3" t="s">
        <v>13</v>
      </c>
      <c r="E3">
        <v>24.4</v>
      </c>
      <c r="F3">
        <v>140.69999999999999</v>
      </c>
      <c r="G3">
        <v>87</v>
      </c>
      <c r="H3">
        <v>26.1</v>
      </c>
      <c r="I3">
        <v>304</v>
      </c>
    </row>
    <row r="4" spans="1:18" ht="17.25" x14ac:dyDescent="0.85">
      <c r="A4">
        <v>2019</v>
      </c>
      <c r="B4" t="s">
        <v>20</v>
      </c>
      <c r="C4" t="s">
        <v>10</v>
      </c>
      <c r="D4" t="s">
        <v>14</v>
      </c>
      <c r="E4">
        <v>11.7</v>
      </c>
      <c r="F4">
        <v>23.8</v>
      </c>
      <c r="G4">
        <v>72.2</v>
      </c>
      <c r="H4">
        <v>3.4</v>
      </c>
      <c r="I4">
        <v>245.3</v>
      </c>
      <c r="M4" s="25" t="s">
        <v>68</v>
      </c>
      <c r="N4" s="25"/>
      <c r="O4" s="25"/>
      <c r="P4" s="25"/>
    </row>
    <row r="5" spans="1:18" x14ac:dyDescent="0.75">
      <c r="A5">
        <v>2014</v>
      </c>
      <c r="B5" t="s">
        <v>21</v>
      </c>
      <c r="C5" t="s">
        <v>11</v>
      </c>
      <c r="D5" t="s">
        <v>14</v>
      </c>
      <c r="E5">
        <v>2.2999999999999998</v>
      </c>
      <c r="F5">
        <v>29.1</v>
      </c>
      <c r="G5">
        <v>47.9</v>
      </c>
      <c r="H5">
        <v>18.600000000000001</v>
      </c>
      <c r="I5">
        <v>266.7</v>
      </c>
      <c r="M5" s="22" t="s">
        <v>69</v>
      </c>
      <c r="N5" s="24" t="s">
        <v>70</v>
      </c>
      <c r="O5" s="22" t="s">
        <v>77</v>
      </c>
      <c r="P5" s="22" t="s">
        <v>72</v>
      </c>
    </row>
    <row r="6" spans="1:18" x14ac:dyDescent="0.75">
      <c r="A6">
        <v>2010</v>
      </c>
      <c r="B6" t="s">
        <v>19</v>
      </c>
      <c r="C6" t="s">
        <v>9</v>
      </c>
      <c r="D6" t="s">
        <v>15</v>
      </c>
      <c r="E6">
        <v>31</v>
      </c>
      <c r="F6">
        <v>14.3</v>
      </c>
      <c r="G6">
        <v>36.299999999999997</v>
      </c>
      <c r="H6">
        <v>46</v>
      </c>
      <c r="I6">
        <v>735.9</v>
      </c>
      <c r="M6" s="23" t="s">
        <v>73</v>
      </c>
      <c r="N6" s="16">
        <v>1.4</v>
      </c>
      <c r="O6" s="16">
        <v>20.399999999999999</v>
      </c>
      <c r="P6" s="16" cm="1">
        <f t="array" ref="P6:P11">FREQUENCY(Table28[Rainfall_mm],O6:O10)</f>
        <v>70</v>
      </c>
    </row>
    <row r="7" spans="1:18" x14ac:dyDescent="0.75">
      <c r="A7">
        <v>2007</v>
      </c>
      <c r="B7" t="s">
        <v>22</v>
      </c>
      <c r="C7" t="s">
        <v>11</v>
      </c>
      <c r="D7" t="s">
        <v>15</v>
      </c>
      <c r="E7">
        <v>30</v>
      </c>
      <c r="F7">
        <v>144.4</v>
      </c>
      <c r="G7">
        <v>76.900000000000006</v>
      </c>
      <c r="H7">
        <v>29.2</v>
      </c>
      <c r="I7">
        <v>427.6</v>
      </c>
      <c r="M7" s="23" t="s">
        <v>74</v>
      </c>
      <c r="N7" s="16">
        <v>20.7</v>
      </c>
      <c r="O7" s="16">
        <v>40.9</v>
      </c>
      <c r="P7" s="16">
        <v>119</v>
      </c>
    </row>
    <row r="8" spans="1:18" x14ac:dyDescent="0.75">
      <c r="A8">
        <v>2020</v>
      </c>
      <c r="B8" t="s">
        <v>21</v>
      </c>
      <c r="C8" t="s">
        <v>11</v>
      </c>
      <c r="D8" t="s">
        <v>16</v>
      </c>
      <c r="E8">
        <v>24.7</v>
      </c>
      <c r="F8">
        <v>100.2</v>
      </c>
      <c r="G8">
        <v>68.599999999999994</v>
      </c>
      <c r="H8">
        <v>26.9</v>
      </c>
      <c r="I8">
        <v>426.4</v>
      </c>
      <c r="M8" s="23" t="s">
        <v>75</v>
      </c>
      <c r="N8" s="16">
        <v>41.7</v>
      </c>
      <c r="O8" s="16">
        <v>61.7</v>
      </c>
      <c r="P8" s="16">
        <v>112</v>
      </c>
      <c r="R8">
        <f>COUNT(Table28[Wind_Speed_kmh])</f>
        <v>500</v>
      </c>
    </row>
    <row r="9" spans="1:18" x14ac:dyDescent="0.75">
      <c r="A9">
        <v>2006</v>
      </c>
      <c r="B9" t="s">
        <v>23</v>
      </c>
      <c r="C9" t="s">
        <v>9</v>
      </c>
      <c r="D9" t="s">
        <v>17</v>
      </c>
      <c r="E9">
        <v>3.6</v>
      </c>
      <c r="F9">
        <v>98.5</v>
      </c>
      <c r="G9">
        <v>32.9</v>
      </c>
      <c r="H9">
        <v>13.4</v>
      </c>
      <c r="I9">
        <v>632.4</v>
      </c>
      <c r="M9" s="23" t="s">
        <v>71</v>
      </c>
      <c r="N9" s="16">
        <v>61.8</v>
      </c>
      <c r="O9" s="16">
        <v>81.099999999999994</v>
      </c>
      <c r="P9" s="16">
        <v>76</v>
      </c>
    </row>
    <row r="10" spans="1:18" x14ac:dyDescent="0.75">
      <c r="A10">
        <v>2025</v>
      </c>
      <c r="B10" t="s">
        <v>24</v>
      </c>
      <c r="C10" t="s">
        <v>10</v>
      </c>
      <c r="D10" t="s">
        <v>16</v>
      </c>
      <c r="E10">
        <v>19.5</v>
      </c>
      <c r="F10">
        <v>38.4</v>
      </c>
      <c r="G10">
        <v>51.6</v>
      </c>
      <c r="H10">
        <v>18.399999999999999</v>
      </c>
      <c r="I10">
        <v>208.1</v>
      </c>
      <c r="M10" s="23" t="s">
        <v>76</v>
      </c>
      <c r="N10" s="16">
        <v>82.1</v>
      </c>
      <c r="O10" s="16">
        <v>233.6</v>
      </c>
      <c r="P10" s="16">
        <v>123</v>
      </c>
    </row>
    <row r="11" spans="1:18" x14ac:dyDescent="0.75">
      <c r="A11">
        <v>2018</v>
      </c>
      <c r="B11" t="s">
        <v>25</v>
      </c>
      <c r="C11" t="s">
        <v>12</v>
      </c>
      <c r="D11" t="s">
        <v>18</v>
      </c>
      <c r="E11">
        <v>8</v>
      </c>
      <c r="F11">
        <v>13.2</v>
      </c>
      <c r="G11">
        <v>87.4</v>
      </c>
      <c r="H11">
        <v>44.8</v>
      </c>
      <c r="I11">
        <v>441.1</v>
      </c>
      <c r="P11">
        <v>0</v>
      </c>
    </row>
    <row r="12" spans="1:18" x14ac:dyDescent="0.75">
      <c r="A12">
        <v>2022</v>
      </c>
      <c r="B12" t="s">
        <v>23</v>
      </c>
      <c r="C12" t="s">
        <v>9</v>
      </c>
      <c r="D12" t="s">
        <v>18</v>
      </c>
      <c r="E12">
        <v>-5.4</v>
      </c>
      <c r="F12">
        <v>9.5</v>
      </c>
      <c r="G12">
        <v>60</v>
      </c>
      <c r="H12">
        <v>33.299999999999997</v>
      </c>
      <c r="I12">
        <v>401</v>
      </c>
    </row>
    <row r="13" spans="1:18" x14ac:dyDescent="0.75">
      <c r="A13">
        <v>2010</v>
      </c>
      <c r="B13" t="s">
        <v>19</v>
      </c>
      <c r="C13" t="s">
        <v>9</v>
      </c>
      <c r="D13" t="s">
        <v>16</v>
      </c>
      <c r="E13">
        <v>35.9</v>
      </c>
      <c r="F13">
        <v>125.1</v>
      </c>
      <c r="G13">
        <v>56</v>
      </c>
      <c r="H13">
        <v>39.4</v>
      </c>
      <c r="I13">
        <v>517.79999999999995</v>
      </c>
    </row>
    <row r="14" spans="1:18" ht="17.25" x14ac:dyDescent="0.85">
      <c r="A14">
        <v>2010</v>
      </c>
      <c r="B14" t="s">
        <v>22</v>
      </c>
      <c r="C14" t="s">
        <v>11</v>
      </c>
      <c r="D14" t="s">
        <v>17</v>
      </c>
      <c r="E14">
        <v>-3.2</v>
      </c>
      <c r="F14">
        <v>75.2</v>
      </c>
      <c r="G14">
        <v>57.5</v>
      </c>
      <c r="H14">
        <v>22.7</v>
      </c>
      <c r="I14">
        <v>799.7</v>
      </c>
      <c r="M14" s="25" t="s">
        <v>78</v>
      </c>
      <c r="N14" s="25"/>
      <c r="O14" s="25"/>
      <c r="P14" s="25"/>
    </row>
    <row r="15" spans="1:18" x14ac:dyDescent="0.75">
      <c r="A15">
        <v>2023</v>
      </c>
      <c r="B15" t="s">
        <v>26</v>
      </c>
      <c r="C15" t="s">
        <v>12</v>
      </c>
      <c r="D15" t="s">
        <v>16</v>
      </c>
      <c r="E15">
        <v>37.5</v>
      </c>
      <c r="F15">
        <v>85.5</v>
      </c>
      <c r="G15">
        <v>42.5</v>
      </c>
      <c r="H15">
        <v>31.5</v>
      </c>
      <c r="I15">
        <v>638.6</v>
      </c>
      <c r="M15" s="22" t="s">
        <v>69</v>
      </c>
      <c r="N15" s="24" t="s">
        <v>70</v>
      </c>
      <c r="O15" s="22" t="s">
        <v>77</v>
      </c>
      <c r="P15" s="22" t="s">
        <v>72</v>
      </c>
    </row>
    <row r="16" spans="1:18" x14ac:dyDescent="0.75">
      <c r="A16">
        <v>2020</v>
      </c>
      <c r="B16" t="s">
        <v>24</v>
      </c>
      <c r="C16" t="s">
        <v>10</v>
      </c>
      <c r="D16" t="s">
        <v>17</v>
      </c>
      <c r="E16">
        <v>12.3</v>
      </c>
      <c r="F16">
        <v>61.7</v>
      </c>
      <c r="G16">
        <v>52.1</v>
      </c>
      <c r="H16">
        <v>12.4</v>
      </c>
      <c r="I16">
        <v>378.5</v>
      </c>
      <c r="M16" s="23" t="s">
        <v>73</v>
      </c>
      <c r="N16" s="16">
        <v>0</v>
      </c>
      <c r="O16" s="16">
        <v>10.9</v>
      </c>
      <c r="P16" s="16" cm="1">
        <f t="array" ref="P16:P21">FREQUENCY(Table28[Wind_Speed_kmh],O16:O20)</f>
        <v>113</v>
      </c>
    </row>
    <row r="17" spans="1:16" x14ac:dyDescent="0.75">
      <c r="A17">
        <v>2003</v>
      </c>
      <c r="B17" t="s">
        <v>19</v>
      </c>
      <c r="C17" t="s">
        <v>9</v>
      </c>
      <c r="D17" t="s">
        <v>17</v>
      </c>
      <c r="E17">
        <v>-0.7</v>
      </c>
      <c r="F17">
        <v>26.1</v>
      </c>
      <c r="G17">
        <v>52.2</v>
      </c>
      <c r="H17">
        <v>35.299999999999997</v>
      </c>
      <c r="I17">
        <v>679.3</v>
      </c>
      <c r="M17" s="23" t="s">
        <v>74</v>
      </c>
      <c r="N17" s="16">
        <v>11</v>
      </c>
      <c r="O17" s="16">
        <v>21</v>
      </c>
      <c r="P17" s="16">
        <v>100</v>
      </c>
    </row>
    <row r="18" spans="1:16" x14ac:dyDescent="0.75">
      <c r="A18">
        <v>2007</v>
      </c>
      <c r="B18" t="s">
        <v>20</v>
      </c>
      <c r="C18" t="s">
        <v>10</v>
      </c>
      <c r="D18" t="s">
        <v>13</v>
      </c>
      <c r="E18">
        <v>17.100000000000001</v>
      </c>
      <c r="F18">
        <v>39.9</v>
      </c>
      <c r="G18">
        <v>33.1</v>
      </c>
      <c r="H18">
        <v>21.4</v>
      </c>
      <c r="I18">
        <v>219.5</v>
      </c>
      <c r="M18" s="23" t="s">
        <v>75</v>
      </c>
      <c r="N18" s="16">
        <v>21.2</v>
      </c>
      <c r="O18" s="16">
        <v>30.3</v>
      </c>
      <c r="P18" s="16">
        <v>91</v>
      </c>
    </row>
    <row r="19" spans="1:16" x14ac:dyDescent="0.75">
      <c r="A19">
        <v>2023</v>
      </c>
      <c r="B19" t="s">
        <v>27</v>
      </c>
      <c r="C19" t="s">
        <v>9</v>
      </c>
      <c r="D19" t="s">
        <v>17</v>
      </c>
      <c r="E19">
        <v>33.6</v>
      </c>
      <c r="F19">
        <v>20.7</v>
      </c>
      <c r="G19">
        <v>76.099999999999994</v>
      </c>
      <c r="H19">
        <v>22.1</v>
      </c>
      <c r="I19">
        <v>121.3</v>
      </c>
      <c r="M19" s="23" t="s">
        <v>71</v>
      </c>
      <c r="N19" s="16">
        <v>30.4</v>
      </c>
      <c r="O19" s="16">
        <v>40.1</v>
      </c>
      <c r="P19" s="16">
        <v>101</v>
      </c>
    </row>
    <row r="20" spans="1:16" x14ac:dyDescent="0.75">
      <c r="A20">
        <v>2002</v>
      </c>
      <c r="B20" t="s">
        <v>19</v>
      </c>
      <c r="C20" t="s">
        <v>9</v>
      </c>
      <c r="D20" t="s">
        <v>15</v>
      </c>
      <c r="E20">
        <v>26.6</v>
      </c>
      <c r="F20">
        <v>18.3</v>
      </c>
      <c r="G20">
        <v>55</v>
      </c>
      <c r="H20">
        <v>32.5</v>
      </c>
      <c r="I20">
        <v>243.1</v>
      </c>
      <c r="M20" s="23" t="s">
        <v>76</v>
      </c>
      <c r="N20" s="16">
        <v>40.200000000000003</v>
      </c>
      <c r="O20" s="16">
        <v>49.9</v>
      </c>
      <c r="P20" s="16">
        <v>95</v>
      </c>
    </row>
    <row r="21" spans="1:16" x14ac:dyDescent="0.75">
      <c r="A21">
        <v>2021</v>
      </c>
      <c r="B21" t="s">
        <v>24</v>
      </c>
      <c r="C21" t="s">
        <v>10</v>
      </c>
      <c r="D21" t="s">
        <v>17</v>
      </c>
      <c r="E21">
        <v>30.3</v>
      </c>
      <c r="F21">
        <v>94.7</v>
      </c>
      <c r="G21">
        <v>79.3</v>
      </c>
      <c r="H21">
        <v>46.8</v>
      </c>
      <c r="I21">
        <v>338.3</v>
      </c>
      <c r="P21">
        <v>0</v>
      </c>
    </row>
    <row r="22" spans="1:16" x14ac:dyDescent="0.75">
      <c r="A22">
        <v>2020</v>
      </c>
      <c r="B22" t="s">
        <v>25</v>
      </c>
      <c r="C22" t="s">
        <v>12</v>
      </c>
      <c r="D22" t="s">
        <v>17</v>
      </c>
      <c r="E22">
        <v>22.9</v>
      </c>
      <c r="F22">
        <v>10.5</v>
      </c>
      <c r="G22">
        <v>81</v>
      </c>
      <c r="H22">
        <v>3.2</v>
      </c>
      <c r="I22">
        <v>457.4</v>
      </c>
    </row>
    <row r="23" spans="1:16" x14ac:dyDescent="0.75">
      <c r="A23">
        <v>2001</v>
      </c>
      <c r="B23" t="s">
        <v>25</v>
      </c>
      <c r="C23" t="s">
        <v>12</v>
      </c>
      <c r="D23" t="s">
        <v>17</v>
      </c>
      <c r="E23">
        <v>24.6</v>
      </c>
      <c r="F23">
        <v>20.8</v>
      </c>
      <c r="G23">
        <v>42.7</v>
      </c>
      <c r="H23">
        <v>41.2</v>
      </c>
      <c r="I23">
        <v>530.6</v>
      </c>
    </row>
    <row r="24" spans="1:16" x14ac:dyDescent="0.75">
      <c r="A24">
        <v>2023</v>
      </c>
      <c r="B24" t="s">
        <v>19</v>
      </c>
      <c r="C24" t="s">
        <v>9</v>
      </c>
      <c r="D24" t="s">
        <v>18</v>
      </c>
      <c r="E24">
        <v>32.5</v>
      </c>
      <c r="F24">
        <v>41.8</v>
      </c>
      <c r="G24">
        <v>69.400000000000006</v>
      </c>
      <c r="H24">
        <v>14.6</v>
      </c>
      <c r="I24">
        <v>737.4</v>
      </c>
    </row>
    <row r="25" spans="1:16" x14ac:dyDescent="0.75">
      <c r="A25">
        <v>2011</v>
      </c>
      <c r="B25" t="s">
        <v>21</v>
      </c>
      <c r="C25" t="s">
        <v>11</v>
      </c>
      <c r="D25" t="s">
        <v>15</v>
      </c>
      <c r="E25">
        <v>2.5</v>
      </c>
      <c r="F25">
        <v>54.2</v>
      </c>
      <c r="G25">
        <v>58.3</v>
      </c>
      <c r="H25">
        <v>22.2</v>
      </c>
      <c r="I25">
        <v>456.9</v>
      </c>
    </row>
    <row r="26" spans="1:16" x14ac:dyDescent="0.75">
      <c r="A26">
        <v>2005</v>
      </c>
      <c r="B26" t="s">
        <v>27</v>
      </c>
      <c r="C26" t="s">
        <v>9</v>
      </c>
      <c r="D26" t="s">
        <v>15</v>
      </c>
      <c r="E26">
        <v>14.5</v>
      </c>
      <c r="F26">
        <v>14.1</v>
      </c>
      <c r="G26">
        <v>82.8</v>
      </c>
      <c r="H26">
        <v>1.1000000000000001</v>
      </c>
      <c r="I26">
        <v>450.9</v>
      </c>
    </row>
    <row r="27" spans="1:16" x14ac:dyDescent="0.75">
      <c r="A27">
        <v>2001</v>
      </c>
      <c r="B27" t="s">
        <v>20</v>
      </c>
      <c r="C27" t="s">
        <v>10</v>
      </c>
      <c r="D27" t="s">
        <v>16</v>
      </c>
      <c r="E27">
        <v>1.1000000000000001</v>
      </c>
      <c r="F27">
        <v>69.099999999999994</v>
      </c>
      <c r="G27">
        <v>42.9</v>
      </c>
      <c r="H27">
        <v>15.1</v>
      </c>
      <c r="I27">
        <v>135.19999999999999</v>
      </c>
    </row>
    <row r="28" spans="1:16" x14ac:dyDescent="0.75">
      <c r="A28">
        <v>2020</v>
      </c>
      <c r="B28" t="s">
        <v>19</v>
      </c>
      <c r="C28" t="s">
        <v>9</v>
      </c>
      <c r="D28" t="s">
        <v>13</v>
      </c>
      <c r="E28">
        <v>39.4</v>
      </c>
      <c r="F28">
        <v>59.2</v>
      </c>
      <c r="G28">
        <v>70.7</v>
      </c>
      <c r="H28">
        <v>25.1</v>
      </c>
      <c r="I28">
        <v>124.4</v>
      </c>
    </row>
    <row r="29" spans="1:16" x14ac:dyDescent="0.75">
      <c r="A29">
        <v>2000</v>
      </c>
      <c r="B29" t="s">
        <v>21</v>
      </c>
      <c r="C29" t="s">
        <v>11</v>
      </c>
      <c r="D29" t="s">
        <v>17</v>
      </c>
      <c r="E29">
        <v>37.200000000000003</v>
      </c>
      <c r="F29">
        <v>123.6</v>
      </c>
      <c r="G29">
        <v>66.5</v>
      </c>
      <c r="H29">
        <v>2.8</v>
      </c>
      <c r="I29">
        <v>485.8</v>
      </c>
    </row>
    <row r="30" spans="1:16" x14ac:dyDescent="0.75">
      <c r="A30">
        <v>2011</v>
      </c>
      <c r="B30" t="s">
        <v>25</v>
      </c>
      <c r="C30" t="s">
        <v>12</v>
      </c>
      <c r="D30" t="s">
        <v>14</v>
      </c>
      <c r="E30">
        <v>-8</v>
      </c>
      <c r="F30">
        <v>54.9</v>
      </c>
      <c r="G30">
        <v>47.7</v>
      </c>
      <c r="H30">
        <v>24.6</v>
      </c>
      <c r="I30">
        <v>406.7</v>
      </c>
    </row>
    <row r="31" spans="1:16" x14ac:dyDescent="0.75">
      <c r="A31">
        <v>2025</v>
      </c>
      <c r="B31" t="s">
        <v>25</v>
      </c>
      <c r="C31" t="s">
        <v>12</v>
      </c>
      <c r="D31" t="s">
        <v>13</v>
      </c>
      <c r="E31">
        <v>25.3</v>
      </c>
      <c r="F31">
        <v>74.099999999999994</v>
      </c>
      <c r="G31">
        <v>38.200000000000003</v>
      </c>
      <c r="H31">
        <v>46.4</v>
      </c>
      <c r="I31">
        <v>687.4</v>
      </c>
    </row>
    <row r="32" spans="1:16" x14ac:dyDescent="0.75">
      <c r="A32">
        <v>2021</v>
      </c>
      <c r="B32" t="s">
        <v>22</v>
      </c>
      <c r="C32" t="s">
        <v>11</v>
      </c>
      <c r="D32" t="s">
        <v>13</v>
      </c>
      <c r="E32">
        <v>36.299999999999997</v>
      </c>
      <c r="F32">
        <v>27.4</v>
      </c>
      <c r="G32">
        <v>69.099999999999994</v>
      </c>
      <c r="H32">
        <v>5.3</v>
      </c>
      <c r="I32">
        <v>212.5</v>
      </c>
    </row>
    <row r="33" spans="1:9" x14ac:dyDescent="0.75">
      <c r="A33">
        <v>2011</v>
      </c>
      <c r="B33" t="s">
        <v>19</v>
      </c>
      <c r="C33" t="s">
        <v>9</v>
      </c>
      <c r="D33" t="s">
        <v>15</v>
      </c>
      <c r="E33">
        <v>-1</v>
      </c>
      <c r="F33">
        <v>28.5</v>
      </c>
      <c r="G33">
        <v>74.3</v>
      </c>
      <c r="H33">
        <v>38.200000000000003</v>
      </c>
      <c r="I33">
        <v>117.5</v>
      </c>
    </row>
    <row r="34" spans="1:9" x14ac:dyDescent="0.75">
      <c r="A34">
        <v>2024</v>
      </c>
      <c r="B34" t="s">
        <v>27</v>
      </c>
      <c r="C34" t="s">
        <v>9</v>
      </c>
      <c r="D34" t="s">
        <v>13</v>
      </c>
      <c r="E34">
        <v>18.399999999999999</v>
      </c>
      <c r="F34">
        <v>15.6</v>
      </c>
      <c r="G34">
        <v>48.9</v>
      </c>
      <c r="H34">
        <v>20.5</v>
      </c>
      <c r="I34">
        <v>414.3</v>
      </c>
    </row>
    <row r="35" spans="1:9" x14ac:dyDescent="0.75">
      <c r="A35">
        <v>2016</v>
      </c>
      <c r="B35" t="s">
        <v>28</v>
      </c>
      <c r="C35" t="s">
        <v>10</v>
      </c>
      <c r="D35" t="s">
        <v>17</v>
      </c>
      <c r="E35">
        <v>35.799999999999997</v>
      </c>
      <c r="F35">
        <v>27.7</v>
      </c>
      <c r="G35">
        <v>68.7</v>
      </c>
      <c r="H35">
        <v>32.799999999999997</v>
      </c>
      <c r="I35">
        <v>266.2</v>
      </c>
    </row>
    <row r="36" spans="1:9" x14ac:dyDescent="0.75">
      <c r="A36">
        <v>2009</v>
      </c>
      <c r="B36" t="s">
        <v>27</v>
      </c>
      <c r="C36" t="s">
        <v>9</v>
      </c>
      <c r="D36" t="s">
        <v>17</v>
      </c>
      <c r="E36">
        <v>-8.3000000000000007</v>
      </c>
      <c r="F36">
        <v>39.4</v>
      </c>
      <c r="G36">
        <v>53.7</v>
      </c>
      <c r="H36">
        <v>13</v>
      </c>
      <c r="I36">
        <v>134.69999999999999</v>
      </c>
    </row>
    <row r="37" spans="1:9" x14ac:dyDescent="0.75">
      <c r="A37">
        <v>2015</v>
      </c>
      <c r="B37" t="s">
        <v>25</v>
      </c>
      <c r="C37" t="s">
        <v>12</v>
      </c>
      <c r="D37" t="s">
        <v>18</v>
      </c>
      <c r="E37">
        <v>24.9</v>
      </c>
      <c r="F37">
        <v>115.6</v>
      </c>
      <c r="G37">
        <v>72.8</v>
      </c>
      <c r="H37">
        <v>8</v>
      </c>
      <c r="I37">
        <v>607.20000000000005</v>
      </c>
    </row>
    <row r="38" spans="1:9" x14ac:dyDescent="0.75">
      <c r="A38">
        <v>2014</v>
      </c>
      <c r="B38" t="s">
        <v>25</v>
      </c>
      <c r="C38" t="s">
        <v>12</v>
      </c>
      <c r="D38" t="s">
        <v>17</v>
      </c>
      <c r="E38">
        <v>4.9000000000000004</v>
      </c>
      <c r="F38">
        <v>24.1</v>
      </c>
      <c r="G38">
        <v>42</v>
      </c>
      <c r="H38">
        <v>8</v>
      </c>
      <c r="I38">
        <v>178.1</v>
      </c>
    </row>
    <row r="39" spans="1:9" x14ac:dyDescent="0.75">
      <c r="A39">
        <v>2014</v>
      </c>
      <c r="B39" t="s">
        <v>23</v>
      </c>
      <c r="C39" t="s">
        <v>9</v>
      </c>
      <c r="D39" t="s">
        <v>17</v>
      </c>
      <c r="E39">
        <v>36.200000000000003</v>
      </c>
      <c r="F39">
        <v>187.6</v>
      </c>
      <c r="G39">
        <v>83.4</v>
      </c>
      <c r="H39">
        <v>3.5</v>
      </c>
      <c r="I39">
        <v>525.79999999999995</v>
      </c>
    </row>
    <row r="40" spans="1:9" x14ac:dyDescent="0.75">
      <c r="A40">
        <v>2018</v>
      </c>
      <c r="B40" t="s">
        <v>25</v>
      </c>
      <c r="C40" t="s">
        <v>12</v>
      </c>
      <c r="D40" t="s">
        <v>15</v>
      </c>
      <c r="E40">
        <v>38.6</v>
      </c>
      <c r="F40">
        <v>78.8</v>
      </c>
      <c r="G40">
        <v>47.2</v>
      </c>
      <c r="H40">
        <v>9.3000000000000007</v>
      </c>
      <c r="I40">
        <v>296.7</v>
      </c>
    </row>
    <row r="41" spans="1:9" x14ac:dyDescent="0.75">
      <c r="A41">
        <v>2011</v>
      </c>
      <c r="B41" t="s">
        <v>20</v>
      </c>
      <c r="C41" t="s">
        <v>10</v>
      </c>
      <c r="D41" t="s">
        <v>17</v>
      </c>
      <c r="E41">
        <v>37.200000000000003</v>
      </c>
      <c r="F41">
        <v>67.8</v>
      </c>
      <c r="G41">
        <v>52.1</v>
      </c>
      <c r="H41">
        <v>33.200000000000003</v>
      </c>
      <c r="I41">
        <v>221.4</v>
      </c>
    </row>
    <row r="42" spans="1:9" x14ac:dyDescent="0.75">
      <c r="A42">
        <v>2022</v>
      </c>
      <c r="B42" t="s">
        <v>29</v>
      </c>
      <c r="C42" t="s">
        <v>11</v>
      </c>
      <c r="D42" t="s">
        <v>18</v>
      </c>
      <c r="E42">
        <v>13.7</v>
      </c>
      <c r="F42">
        <v>51.7</v>
      </c>
      <c r="G42">
        <v>33.5</v>
      </c>
      <c r="H42">
        <v>44.1</v>
      </c>
      <c r="I42">
        <v>365.8</v>
      </c>
    </row>
    <row r="43" spans="1:9" x14ac:dyDescent="0.75">
      <c r="A43">
        <v>2019</v>
      </c>
      <c r="B43" t="s">
        <v>19</v>
      </c>
      <c r="C43" t="s">
        <v>9</v>
      </c>
      <c r="D43" t="s">
        <v>14</v>
      </c>
      <c r="E43">
        <v>33.1</v>
      </c>
      <c r="F43">
        <v>44.5</v>
      </c>
      <c r="G43">
        <v>36.700000000000003</v>
      </c>
      <c r="H43">
        <v>40.700000000000003</v>
      </c>
      <c r="I43">
        <v>661</v>
      </c>
    </row>
    <row r="44" spans="1:9" x14ac:dyDescent="0.75">
      <c r="A44">
        <v>2024</v>
      </c>
      <c r="B44" t="s">
        <v>27</v>
      </c>
      <c r="C44" t="s">
        <v>9</v>
      </c>
      <c r="D44" t="s">
        <v>15</v>
      </c>
      <c r="E44">
        <v>32.200000000000003</v>
      </c>
      <c r="F44">
        <v>31.4</v>
      </c>
      <c r="G44">
        <v>61</v>
      </c>
      <c r="H44">
        <v>34.299999999999997</v>
      </c>
      <c r="I44">
        <v>374.5</v>
      </c>
    </row>
    <row r="45" spans="1:9" x14ac:dyDescent="0.75">
      <c r="A45">
        <v>2002</v>
      </c>
      <c r="B45" t="s">
        <v>29</v>
      </c>
      <c r="C45" t="s">
        <v>11</v>
      </c>
      <c r="D45" t="s">
        <v>14</v>
      </c>
      <c r="E45">
        <v>6</v>
      </c>
      <c r="F45">
        <v>13.5</v>
      </c>
      <c r="G45">
        <v>46.1</v>
      </c>
      <c r="H45">
        <v>5.5</v>
      </c>
      <c r="I45">
        <v>625.5</v>
      </c>
    </row>
    <row r="46" spans="1:9" x14ac:dyDescent="0.75">
      <c r="A46">
        <v>2004</v>
      </c>
      <c r="B46" t="s">
        <v>21</v>
      </c>
      <c r="C46" t="s">
        <v>11</v>
      </c>
      <c r="D46" t="s">
        <v>15</v>
      </c>
      <c r="E46">
        <v>31.4</v>
      </c>
      <c r="F46">
        <v>24.9</v>
      </c>
      <c r="G46">
        <v>80.099999999999994</v>
      </c>
      <c r="H46">
        <v>14.5</v>
      </c>
      <c r="I46">
        <v>187.8</v>
      </c>
    </row>
    <row r="47" spans="1:9" x14ac:dyDescent="0.75">
      <c r="A47">
        <v>2018</v>
      </c>
      <c r="B47" t="s">
        <v>28</v>
      </c>
      <c r="C47" t="s">
        <v>10</v>
      </c>
      <c r="D47" t="s">
        <v>16</v>
      </c>
      <c r="E47">
        <v>-8.1</v>
      </c>
      <c r="F47">
        <v>144.1</v>
      </c>
      <c r="G47">
        <v>30.9</v>
      </c>
      <c r="H47">
        <v>15.5</v>
      </c>
      <c r="I47">
        <v>640.9</v>
      </c>
    </row>
    <row r="48" spans="1:9" x14ac:dyDescent="0.75">
      <c r="A48">
        <v>2006</v>
      </c>
      <c r="B48" t="s">
        <v>20</v>
      </c>
      <c r="C48" t="s">
        <v>10</v>
      </c>
      <c r="D48" t="s">
        <v>13</v>
      </c>
      <c r="E48">
        <v>19.8</v>
      </c>
      <c r="F48">
        <v>75.400000000000006</v>
      </c>
      <c r="G48">
        <v>52.7</v>
      </c>
      <c r="H48">
        <v>12.5</v>
      </c>
      <c r="I48">
        <v>265.89999999999998</v>
      </c>
    </row>
    <row r="49" spans="1:9" x14ac:dyDescent="0.75">
      <c r="A49">
        <v>2020</v>
      </c>
      <c r="B49" t="s">
        <v>24</v>
      </c>
      <c r="C49" t="s">
        <v>10</v>
      </c>
      <c r="D49" t="s">
        <v>16</v>
      </c>
      <c r="E49">
        <v>1.5</v>
      </c>
      <c r="F49">
        <v>143.30000000000001</v>
      </c>
      <c r="G49">
        <v>50.2</v>
      </c>
      <c r="H49">
        <v>25.8</v>
      </c>
      <c r="I49">
        <v>574.20000000000005</v>
      </c>
    </row>
    <row r="50" spans="1:9" x14ac:dyDescent="0.75">
      <c r="A50">
        <v>2008</v>
      </c>
      <c r="B50" t="s">
        <v>30</v>
      </c>
      <c r="C50" t="s">
        <v>12</v>
      </c>
      <c r="D50" t="s">
        <v>17</v>
      </c>
      <c r="E50">
        <v>-4</v>
      </c>
      <c r="F50">
        <v>30.7</v>
      </c>
      <c r="G50">
        <v>31.2</v>
      </c>
      <c r="H50">
        <v>26.8</v>
      </c>
      <c r="I50">
        <v>496</v>
      </c>
    </row>
    <row r="51" spans="1:9" x14ac:dyDescent="0.75">
      <c r="A51">
        <v>2006</v>
      </c>
      <c r="B51" t="s">
        <v>27</v>
      </c>
      <c r="C51" t="s">
        <v>9</v>
      </c>
      <c r="D51" t="s">
        <v>14</v>
      </c>
      <c r="E51">
        <v>-6.2</v>
      </c>
      <c r="F51">
        <v>20.100000000000001</v>
      </c>
      <c r="G51">
        <v>37.5</v>
      </c>
      <c r="H51">
        <v>17.8</v>
      </c>
      <c r="I51">
        <v>750.4</v>
      </c>
    </row>
    <row r="52" spans="1:9" x14ac:dyDescent="0.75">
      <c r="A52">
        <v>2017</v>
      </c>
      <c r="B52" t="s">
        <v>29</v>
      </c>
      <c r="C52" t="s">
        <v>11</v>
      </c>
      <c r="D52" t="s">
        <v>17</v>
      </c>
      <c r="E52">
        <v>24.8</v>
      </c>
      <c r="F52">
        <v>51.3</v>
      </c>
      <c r="G52">
        <v>54.8</v>
      </c>
      <c r="H52">
        <v>17.7</v>
      </c>
      <c r="I52">
        <v>371.1</v>
      </c>
    </row>
    <row r="53" spans="1:9" x14ac:dyDescent="0.75">
      <c r="A53">
        <v>2003</v>
      </c>
      <c r="B53" t="s">
        <v>24</v>
      </c>
      <c r="C53" t="s">
        <v>10</v>
      </c>
      <c r="D53" t="s">
        <v>13</v>
      </c>
      <c r="E53">
        <v>7</v>
      </c>
      <c r="F53">
        <v>25.7</v>
      </c>
      <c r="G53">
        <v>59.6</v>
      </c>
      <c r="H53">
        <v>41.4</v>
      </c>
      <c r="I53">
        <v>146.30000000000001</v>
      </c>
    </row>
    <row r="54" spans="1:9" x14ac:dyDescent="0.75">
      <c r="A54">
        <v>2024</v>
      </c>
      <c r="B54" t="s">
        <v>28</v>
      </c>
      <c r="C54" t="s">
        <v>10</v>
      </c>
      <c r="D54" t="s">
        <v>15</v>
      </c>
      <c r="E54">
        <v>26.2</v>
      </c>
      <c r="F54">
        <v>59.6</v>
      </c>
      <c r="G54">
        <v>54.3</v>
      </c>
      <c r="H54">
        <v>39.5</v>
      </c>
      <c r="I54">
        <v>113.4</v>
      </c>
    </row>
    <row r="55" spans="1:9" x14ac:dyDescent="0.75">
      <c r="A55">
        <v>2013</v>
      </c>
      <c r="B55" t="s">
        <v>23</v>
      </c>
      <c r="C55" t="s">
        <v>9</v>
      </c>
      <c r="D55" t="s">
        <v>13</v>
      </c>
      <c r="E55">
        <v>-6.7</v>
      </c>
      <c r="F55">
        <v>10.7</v>
      </c>
      <c r="G55">
        <v>61.9</v>
      </c>
      <c r="H55">
        <v>15.4</v>
      </c>
      <c r="I55">
        <v>678.8</v>
      </c>
    </row>
    <row r="56" spans="1:9" x14ac:dyDescent="0.75">
      <c r="A56">
        <v>2017</v>
      </c>
      <c r="B56" t="s">
        <v>24</v>
      </c>
      <c r="C56" t="s">
        <v>10</v>
      </c>
      <c r="D56" t="s">
        <v>18</v>
      </c>
      <c r="E56">
        <v>5.8</v>
      </c>
      <c r="F56">
        <v>5.7</v>
      </c>
      <c r="G56">
        <v>65.7</v>
      </c>
      <c r="H56">
        <v>45.7</v>
      </c>
      <c r="I56">
        <v>467.3</v>
      </c>
    </row>
    <row r="57" spans="1:9" x14ac:dyDescent="0.75">
      <c r="A57">
        <v>2025</v>
      </c>
      <c r="B57" t="s">
        <v>20</v>
      </c>
      <c r="C57" t="s">
        <v>10</v>
      </c>
      <c r="D57" t="s">
        <v>13</v>
      </c>
      <c r="E57">
        <v>17</v>
      </c>
      <c r="F57">
        <v>65.900000000000006</v>
      </c>
      <c r="G57">
        <v>30.6</v>
      </c>
      <c r="H57">
        <v>47.6</v>
      </c>
      <c r="I57">
        <v>642.70000000000005</v>
      </c>
    </row>
    <row r="58" spans="1:9" x14ac:dyDescent="0.75">
      <c r="A58">
        <v>2008</v>
      </c>
      <c r="B58" t="s">
        <v>20</v>
      </c>
      <c r="C58" t="s">
        <v>10</v>
      </c>
      <c r="D58" t="s">
        <v>18</v>
      </c>
      <c r="E58">
        <v>29.5</v>
      </c>
      <c r="F58">
        <v>146.80000000000001</v>
      </c>
      <c r="G58">
        <v>57.8</v>
      </c>
      <c r="H58">
        <v>16.3</v>
      </c>
      <c r="I58">
        <v>264.10000000000002</v>
      </c>
    </row>
    <row r="59" spans="1:9" x14ac:dyDescent="0.75">
      <c r="A59">
        <v>2025</v>
      </c>
      <c r="B59" t="s">
        <v>23</v>
      </c>
      <c r="C59" t="s">
        <v>9</v>
      </c>
      <c r="D59" t="s">
        <v>13</v>
      </c>
      <c r="E59">
        <v>5.9</v>
      </c>
      <c r="F59">
        <v>68</v>
      </c>
      <c r="G59">
        <v>87.8</v>
      </c>
      <c r="H59">
        <v>17.7</v>
      </c>
      <c r="I59">
        <v>341.6</v>
      </c>
    </row>
    <row r="60" spans="1:9" x14ac:dyDescent="0.75">
      <c r="A60">
        <v>2020</v>
      </c>
      <c r="B60" t="s">
        <v>30</v>
      </c>
      <c r="C60" t="s">
        <v>12</v>
      </c>
      <c r="D60" t="s">
        <v>18</v>
      </c>
      <c r="E60">
        <v>21.3</v>
      </c>
      <c r="F60">
        <v>74.900000000000006</v>
      </c>
      <c r="G60">
        <v>61.1</v>
      </c>
      <c r="H60">
        <v>25.3</v>
      </c>
      <c r="I60">
        <v>121.1</v>
      </c>
    </row>
    <row r="61" spans="1:9" x14ac:dyDescent="0.75">
      <c r="A61">
        <v>2001</v>
      </c>
      <c r="B61" t="s">
        <v>19</v>
      </c>
      <c r="C61" t="s">
        <v>9</v>
      </c>
      <c r="D61" t="s">
        <v>14</v>
      </c>
      <c r="E61">
        <v>34.299999999999997</v>
      </c>
      <c r="F61">
        <v>53</v>
      </c>
      <c r="G61">
        <v>70.7</v>
      </c>
      <c r="H61">
        <v>47.1</v>
      </c>
      <c r="I61">
        <v>773</v>
      </c>
    </row>
    <row r="62" spans="1:9" x14ac:dyDescent="0.75">
      <c r="A62">
        <v>2019</v>
      </c>
      <c r="B62" t="s">
        <v>24</v>
      </c>
      <c r="C62" t="s">
        <v>10</v>
      </c>
      <c r="D62" t="s">
        <v>17</v>
      </c>
      <c r="E62">
        <v>20.8</v>
      </c>
      <c r="F62">
        <v>56.9</v>
      </c>
      <c r="G62">
        <v>48.7</v>
      </c>
      <c r="H62">
        <v>43.8</v>
      </c>
      <c r="I62">
        <v>567.5</v>
      </c>
    </row>
    <row r="63" spans="1:9" x14ac:dyDescent="0.75">
      <c r="A63">
        <v>2014</v>
      </c>
      <c r="B63" t="s">
        <v>23</v>
      </c>
      <c r="C63" t="s">
        <v>9</v>
      </c>
      <c r="D63" t="s">
        <v>17</v>
      </c>
      <c r="E63">
        <v>1.6</v>
      </c>
      <c r="F63">
        <v>12.8</v>
      </c>
      <c r="G63">
        <v>76.400000000000006</v>
      </c>
      <c r="H63">
        <v>5.0999999999999996</v>
      </c>
      <c r="I63">
        <v>753.2</v>
      </c>
    </row>
    <row r="64" spans="1:9" x14ac:dyDescent="0.75">
      <c r="A64">
        <v>2006</v>
      </c>
      <c r="B64" t="s">
        <v>20</v>
      </c>
      <c r="C64" t="s">
        <v>10</v>
      </c>
      <c r="D64" t="s">
        <v>16</v>
      </c>
      <c r="E64">
        <v>-8.8000000000000007</v>
      </c>
      <c r="F64">
        <v>26.6</v>
      </c>
      <c r="G64">
        <v>76.400000000000006</v>
      </c>
      <c r="H64">
        <v>19.600000000000001</v>
      </c>
      <c r="I64">
        <v>285.8</v>
      </c>
    </row>
    <row r="65" spans="1:9" x14ac:dyDescent="0.75">
      <c r="A65">
        <v>2011</v>
      </c>
      <c r="B65" t="s">
        <v>20</v>
      </c>
      <c r="C65" t="s">
        <v>10</v>
      </c>
      <c r="D65" t="s">
        <v>17</v>
      </c>
      <c r="E65">
        <v>33.5</v>
      </c>
      <c r="F65">
        <v>114.8</v>
      </c>
      <c r="G65">
        <v>61.3</v>
      </c>
      <c r="H65">
        <v>27.7</v>
      </c>
      <c r="I65">
        <v>528</v>
      </c>
    </row>
    <row r="66" spans="1:9" x14ac:dyDescent="0.75">
      <c r="A66">
        <v>2007</v>
      </c>
      <c r="B66" t="s">
        <v>29</v>
      </c>
      <c r="C66" t="s">
        <v>11</v>
      </c>
      <c r="D66" t="s">
        <v>15</v>
      </c>
      <c r="E66">
        <v>-8.9</v>
      </c>
      <c r="F66">
        <v>38.700000000000003</v>
      </c>
      <c r="G66">
        <v>88.6</v>
      </c>
      <c r="H66">
        <v>25.2</v>
      </c>
      <c r="I66">
        <v>574.9</v>
      </c>
    </row>
    <row r="67" spans="1:9" x14ac:dyDescent="0.75">
      <c r="A67">
        <v>2014</v>
      </c>
      <c r="B67" t="s">
        <v>25</v>
      </c>
      <c r="C67" t="s">
        <v>12</v>
      </c>
      <c r="D67" t="s">
        <v>13</v>
      </c>
      <c r="E67">
        <v>33.700000000000003</v>
      </c>
      <c r="F67">
        <v>113.2</v>
      </c>
      <c r="G67">
        <v>37.5</v>
      </c>
      <c r="H67">
        <v>9.6999999999999993</v>
      </c>
      <c r="I67">
        <v>322.3</v>
      </c>
    </row>
    <row r="68" spans="1:9" x14ac:dyDescent="0.75">
      <c r="A68">
        <v>2002</v>
      </c>
      <c r="B68" t="s">
        <v>30</v>
      </c>
      <c r="C68" t="s">
        <v>12</v>
      </c>
      <c r="D68" t="s">
        <v>16</v>
      </c>
      <c r="E68">
        <v>16.399999999999999</v>
      </c>
      <c r="F68">
        <v>55.7</v>
      </c>
      <c r="G68">
        <v>31</v>
      </c>
      <c r="H68">
        <v>42.9</v>
      </c>
      <c r="I68">
        <v>693.7</v>
      </c>
    </row>
    <row r="69" spans="1:9" x14ac:dyDescent="0.75">
      <c r="A69">
        <v>2013</v>
      </c>
      <c r="B69" t="s">
        <v>24</v>
      </c>
      <c r="C69" t="s">
        <v>10</v>
      </c>
      <c r="D69" t="s">
        <v>15</v>
      </c>
      <c r="E69">
        <v>37</v>
      </c>
      <c r="F69">
        <v>57.8</v>
      </c>
      <c r="G69">
        <v>76.2</v>
      </c>
      <c r="H69">
        <v>33.799999999999997</v>
      </c>
      <c r="I69">
        <v>763</v>
      </c>
    </row>
    <row r="70" spans="1:9" x14ac:dyDescent="0.75">
      <c r="A70">
        <v>2016</v>
      </c>
      <c r="B70" t="s">
        <v>24</v>
      </c>
      <c r="C70" t="s">
        <v>10</v>
      </c>
      <c r="D70" t="s">
        <v>15</v>
      </c>
      <c r="E70">
        <v>29.9</v>
      </c>
      <c r="F70">
        <v>39</v>
      </c>
      <c r="G70">
        <v>78.400000000000006</v>
      </c>
      <c r="H70">
        <v>41.9</v>
      </c>
      <c r="I70">
        <v>719.4</v>
      </c>
    </row>
    <row r="71" spans="1:9" x14ac:dyDescent="0.75">
      <c r="A71">
        <v>2003</v>
      </c>
      <c r="B71" t="s">
        <v>28</v>
      </c>
      <c r="C71" t="s">
        <v>10</v>
      </c>
      <c r="D71" t="s">
        <v>18</v>
      </c>
      <c r="E71">
        <v>39.9</v>
      </c>
      <c r="F71">
        <v>82.7</v>
      </c>
      <c r="G71">
        <v>37.200000000000003</v>
      </c>
      <c r="H71">
        <v>42.9</v>
      </c>
      <c r="I71">
        <v>617.29999999999995</v>
      </c>
    </row>
    <row r="72" spans="1:9" x14ac:dyDescent="0.75">
      <c r="A72">
        <v>2017</v>
      </c>
      <c r="B72" t="s">
        <v>23</v>
      </c>
      <c r="C72" t="s">
        <v>9</v>
      </c>
      <c r="D72" t="s">
        <v>17</v>
      </c>
      <c r="E72">
        <v>7.5</v>
      </c>
      <c r="F72">
        <v>97</v>
      </c>
      <c r="G72">
        <v>45.9</v>
      </c>
      <c r="H72">
        <v>37.4</v>
      </c>
      <c r="I72">
        <v>294.2</v>
      </c>
    </row>
    <row r="73" spans="1:9" x14ac:dyDescent="0.75">
      <c r="A73">
        <v>2007</v>
      </c>
      <c r="B73" t="s">
        <v>28</v>
      </c>
      <c r="C73" t="s">
        <v>10</v>
      </c>
      <c r="D73" t="s">
        <v>14</v>
      </c>
      <c r="E73">
        <v>28.4</v>
      </c>
      <c r="F73">
        <v>25.3</v>
      </c>
      <c r="G73">
        <v>31.1</v>
      </c>
      <c r="H73">
        <v>22</v>
      </c>
      <c r="I73">
        <v>297.10000000000002</v>
      </c>
    </row>
    <row r="74" spans="1:9" x14ac:dyDescent="0.75">
      <c r="A74">
        <v>2003</v>
      </c>
      <c r="B74" t="s">
        <v>23</v>
      </c>
      <c r="C74" t="s">
        <v>9</v>
      </c>
      <c r="D74" t="s">
        <v>14</v>
      </c>
      <c r="E74">
        <v>10.1</v>
      </c>
      <c r="F74">
        <v>14.1</v>
      </c>
      <c r="G74">
        <v>47.6</v>
      </c>
      <c r="H74">
        <v>30.5</v>
      </c>
      <c r="I74">
        <v>774.4</v>
      </c>
    </row>
    <row r="75" spans="1:9" x14ac:dyDescent="0.75">
      <c r="A75">
        <v>2001</v>
      </c>
      <c r="B75" t="s">
        <v>21</v>
      </c>
      <c r="C75" t="s">
        <v>11</v>
      </c>
      <c r="D75" t="s">
        <v>16</v>
      </c>
      <c r="E75">
        <v>14</v>
      </c>
      <c r="F75">
        <v>7.3</v>
      </c>
      <c r="G75">
        <v>76.400000000000006</v>
      </c>
      <c r="H75">
        <v>8</v>
      </c>
      <c r="I75">
        <v>107.2</v>
      </c>
    </row>
    <row r="76" spans="1:9" x14ac:dyDescent="0.75">
      <c r="A76">
        <v>2005</v>
      </c>
      <c r="B76" t="s">
        <v>20</v>
      </c>
      <c r="C76" t="s">
        <v>10</v>
      </c>
      <c r="D76" t="s">
        <v>14</v>
      </c>
      <c r="E76">
        <v>21.4</v>
      </c>
      <c r="F76">
        <v>72.400000000000006</v>
      </c>
      <c r="G76">
        <v>61.1</v>
      </c>
      <c r="H76">
        <v>33.700000000000003</v>
      </c>
      <c r="I76">
        <v>601.20000000000005</v>
      </c>
    </row>
    <row r="77" spans="1:9" x14ac:dyDescent="0.75">
      <c r="A77">
        <v>2021</v>
      </c>
      <c r="B77" t="s">
        <v>25</v>
      </c>
      <c r="C77" t="s">
        <v>12</v>
      </c>
      <c r="D77" t="s">
        <v>13</v>
      </c>
      <c r="E77">
        <v>33.700000000000003</v>
      </c>
      <c r="F77">
        <v>66.599999999999994</v>
      </c>
      <c r="G77">
        <v>50.9</v>
      </c>
      <c r="H77">
        <v>9</v>
      </c>
      <c r="I77">
        <v>594.4</v>
      </c>
    </row>
    <row r="78" spans="1:9" x14ac:dyDescent="0.75">
      <c r="A78">
        <v>2009</v>
      </c>
      <c r="B78" t="s">
        <v>29</v>
      </c>
      <c r="C78" t="s">
        <v>11</v>
      </c>
      <c r="D78" t="s">
        <v>14</v>
      </c>
      <c r="E78">
        <v>39.200000000000003</v>
      </c>
      <c r="F78">
        <v>222</v>
      </c>
      <c r="G78">
        <v>52.3</v>
      </c>
      <c r="H78">
        <v>34.700000000000003</v>
      </c>
      <c r="I78">
        <v>535.9</v>
      </c>
    </row>
    <row r="79" spans="1:9" x14ac:dyDescent="0.75">
      <c r="A79">
        <v>2003</v>
      </c>
      <c r="B79" t="s">
        <v>25</v>
      </c>
      <c r="C79" t="s">
        <v>12</v>
      </c>
      <c r="D79" t="s">
        <v>16</v>
      </c>
      <c r="E79">
        <v>28.4</v>
      </c>
      <c r="F79">
        <v>53.2</v>
      </c>
      <c r="G79">
        <v>30.1</v>
      </c>
      <c r="H79">
        <v>11.5</v>
      </c>
      <c r="I79">
        <v>793.1</v>
      </c>
    </row>
    <row r="80" spans="1:9" x14ac:dyDescent="0.75">
      <c r="A80">
        <v>2021</v>
      </c>
      <c r="B80" t="s">
        <v>25</v>
      </c>
      <c r="C80" t="s">
        <v>12</v>
      </c>
      <c r="D80" t="s">
        <v>14</v>
      </c>
      <c r="E80">
        <v>10.9</v>
      </c>
      <c r="F80">
        <v>46.3</v>
      </c>
      <c r="G80">
        <v>48</v>
      </c>
      <c r="H80">
        <v>5.9</v>
      </c>
      <c r="I80">
        <v>318.3</v>
      </c>
    </row>
    <row r="81" spans="1:9" x14ac:dyDescent="0.75">
      <c r="A81">
        <v>2017</v>
      </c>
      <c r="B81" t="s">
        <v>25</v>
      </c>
      <c r="C81" t="s">
        <v>12</v>
      </c>
      <c r="D81" t="s">
        <v>13</v>
      </c>
      <c r="E81">
        <v>11.1</v>
      </c>
      <c r="F81">
        <v>61.1</v>
      </c>
      <c r="G81">
        <v>68.8</v>
      </c>
      <c r="H81">
        <v>8.3000000000000007</v>
      </c>
      <c r="I81">
        <v>338</v>
      </c>
    </row>
    <row r="82" spans="1:9" x14ac:dyDescent="0.75">
      <c r="A82">
        <v>2025</v>
      </c>
      <c r="B82" t="s">
        <v>28</v>
      </c>
      <c r="C82" t="s">
        <v>10</v>
      </c>
      <c r="D82" t="s">
        <v>18</v>
      </c>
      <c r="E82">
        <v>26.9</v>
      </c>
      <c r="F82">
        <v>63.5</v>
      </c>
      <c r="G82">
        <v>88.5</v>
      </c>
      <c r="H82">
        <v>0.1</v>
      </c>
      <c r="I82">
        <v>155.30000000000001</v>
      </c>
    </row>
    <row r="83" spans="1:9" x14ac:dyDescent="0.75">
      <c r="A83">
        <v>2011</v>
      </c>
      <c r="B83" t="s">
        <v>23</v>
      </c>
      <c r="C83" t="s">
        <v>9</v>
      </c>
      <c r="D83" t="s">
        <v>16</v>
      </c>
      <c r="E83">
        <v>1.9</v>
      </c>
      <c r="F83">
        <v>43.5</v>
      </c>
      <c r="G83">
        <v>80.8</v>
      </c>
      <c r="H83">
        <v>35.9</v>
      </c>
      <c r="I83">
        <v>410</v>
      </c>
    </row>
    <row r="84" spans="1:9" x14ac:dyDescent="0.75">
      <c r="A84">
        <v>2001</v>
      </c>
      <c r="B84" t="s">
        <v>26</v>
      </c>
      <c r="C84" t="s">
        <v>12</v>
      </c>
      <c r="D84" t="s">
        <v>18</v>
      </c>
      <c r="E84">
        <v>-4.5</v>
      </c>
      <c r="F84">
        <v>26.1</v>
      </c>
      <c r="G84">
        <v>31.4</v>
      </c>
      <c r="H84">
        <v>36.6</v>
      </c>
      <c r="I84">
        <v>282.7</v>
      </c>
    </row>
    <row r="85" spans="1:9" x14ac:dyDescent="0.75">
      <c r="A85">
        <v>2009</v>
      </c>
      <c r="B85" t="s">
        <v>21</v>
      </c>
      <c r="C85" t="s">
        <v>11</v>
      </c>
      <c r="D85" t="s">
        <v>18</v>
      </c>
      <c r="E85">
        <v>7.7</v>
      </c>
      <c r="F85">
        <v>51.1</v>
      </c>
      <c r="G85">
        <v>83.9</v>
      </c>
      <c r="H85">
        <v>25.7</v>
      </c>
      <c r="I85">
        <v>340.4</v>
      </c>
    </row>
    <row r="86" spans="1:9" x14ac:dyDescent="0.75">
      <c r="A86">
        <v>2003</v>
      </c>
      <c r="B86" t="s">
        <v>27</v>
      </c>
      <c r="C86" t="s">
        <v>9</v>
      </c>
      <c r="D86" t="s">
        <v>18</v>
      </c>
      <c r="E86">
        <v>4.4000000000000004</v>
      </c>
      <c r="F86">
        <v>49.6</v>
      </c>
      <c r="G86">
        <v>77</v>
      </c>
      <c r="H86">
        <v>8.1</v>
      </c>
      <c r="I86">
        <v>684.2</v>
      </c>
    </row>
    <row r="87" spans="1:9" x14ac:dyDescent="0.75">
      <c r="A87">
        <v>2013</v>
      </c>
      <c r="B87" t="s">
        <v>25</v>
      </c>
      <c r="C87" t="s">
        <v>12</v>
      </c>
      <c r="D87" t="s">
        <v>15</v>
      </c>
      <c r="E87">
        <v>4.8</v>
      </c>
      <c r="F87">
        <v>49</v>
      </c>
      <c r="G87">
        <v>76.8</v>
      </c>
      <c r="H87">
        <v>4.2</v>
      </c>
      <c r="I87">
        <v>754.8</v>
      </c>
    </row>
    <row r="88" spans="1:9" x14ac:dyDescent="0.75">
      <c r="A88">
        <v>2015</v>
      </c>
      <c r="B88" t="s">
        <v>19</v>
      </c>
      <c r="C88" t="s">
        <v>9</v>
      </c>
      <c r="D88" t="s">
        <v>17</v>
      </c>
      <c r="E88">
        <v>1.7</v>
      </c>
      <c r="F88">
        <v>88.8</v>
      </c>
      <c r="G88">
        <v>57.5</v>
      </c>
      <c r="H88">
        <v>1</v>
      </c>
      <c r="I88">
        <v>230</v>
      </c>
    </row>
    <row r="89" spans="1:9" x14ac:dyDescent="0.75">
      <c r="A89">
        <v>2014</v>
      </c>
      <c r="B89" t="s">
        <v>28</v>
      </c>
      <c r="C89" t="s">
        <v>10</v>
      </c>
      <c r="D89" t="s">
        <v>15</v>
      </c>
      <c r="E89">
        <v>-7.9</v>
      </c>
      <c r="F89">
        <v>50.4</v>
      </c>
      <c r="G89">
        <v>53.9</v>
      </c>
      <c r="H89">
        <v>8.3000000000000007</v>
      </c>
      <c r="I89">
        <v>360.8</v>
      </c>
    </row>
    <row r="90" spans="1:9" x14ac:dyDescent="0.75">
      <c r="A90">
        <v>2007</v>
      </c>
      <c r="B90" t="s">
        <v>30</v>
      </c>
      <c r="C90" t="s">
        <v>12</v>
      </c>
      <c r="D90" t="s">
        <v>17</v>
      </c>
      <c r="E90">
        <v>-9.1</v>
      </c>
      <c r="F90">
        <v>14.5</v>
      </c>
      <c r="G90">
        <v>48.2</v>
      </c>
      <c r="H90">
        <v>44.5</v>
      </c>
      <c r="I90">
        <v>750</v>
      </c>
    </row>
    <row r="91" spans="1:9" x14ac:dyDescent="0.75">
      <c r="A91">
        <v>2013</v>
      </c>
      <c r="B91" t="s">
        <v>29</v>
      </c>
      <c r="C91" t="s">
        <v>11</v>
      </c>
      <c r="D91" t="s">
        <v>18</v>
      </c>
      <c r="E91">
        <v>39.4</v>
      </c>
      <c r="F91">
        <v>29.9</v>
      </c>
      <c r="G91">
        <v>33.9</v>
      </c>
      <c r="H91">
        <v>12.1</v>
      </c>
      <c r="I91">
        <v>143.30000000000001</v>
      </c>
    </row>
    <row r="92" spans="1:9" x14ac:dyDescent="0.75">
      <c r="A92">
        <v>2022</v>
      </c>
      <c r="B92" t="s">
        <v>27</v>
      </c>
      <c r="C92" t="s">
        <v>9</v>
      </c>
      <c r="D92" t="s">
        <v>16</v>
      </c>
      <c r="E92">
        <v>11.4</v>
      </c>
      <c r="F92">
        <v>43.1</v>
      </c>
      <c r="G92">
        <v>43.7</v>
      </c>
      <c r="H92">
        <v>17.7</v>
      </c>
      <c r="I92">
        <v>164.7</v>
      </c>
    </row>
    <row r="93" spans="1:9" x14ac:dyDescent="0.75">
      <c r="A93">
        <v>2024</v>
      </c>
      <c r="B93" t="s">
        <v>26</v>
      </c>
      <c r="C93" t="s">
        <v>12</v>
      </c>
      <c r="D93" t="s">
        <v>17</v>
      </c>
      <c r="E93">
        <v>9.1999999999999993</v>
      </c>
      <c r="F93">
        <v>52.2</v>
      </c>
      <c r="G93">
        <v>44.8</v>
      </c>
      <c r="H93">
        <v>5.3</v>
      </c>
      <c r="I93">
        <v>214</v>
      </c>
    </row>
    <row r="94" spans="1:9" x14ac:dyDescent="0.75">
      <c r="A94">
        <v>2007</v>
      </c>
      <c r="B94" t="s">
        <v>19</v>
      </c>
      <c r="C94" t="s">
        <v>9</v>
      </c>
      <c r="D94" t="s">
        <v>13</v>
      </c>
      <c r="E94">
        <v>24</v>
      </c>
      <c r="F94">
        <v>73.400000000000006</v>
      </c>
      <c r="G94">
        <v>59</v>
      </c>
      <c r="H94">
        <v>11.1</v>
      </c>
      <c r="I94">
        <v>516.6</v>
      </c>
    </row>
    <row r="95" spans="1:9" x14ac:dyDescent="0.75">
      <c r="A95">
        <v>2020</v>
      </c>
      <c r="B95" t="s">
        <v>26</v>
      </c>
      <c r="C95" t="s">
        <v>12</v>
      </c>
      <c r="D95" t="s">
        <v>13</v>
      </c>
      <c r="E95">
        <v>0.9</v>
      </c>
      <c r="F95">
        <v>52.5</v>
      </c>
      <c r="G95">
        <v>74.8</v>
      </c>
      <c r="H95">
        <v>26</v>
      </c>
      <c r="I95">
        <v>205.3</v>
      </c>
    </row>
    <row r="96" spans="1:9" x14ac:dyDescent="0.75">
      <c r="A96">
        <v>2015</v>
      </c>
      <c r="B96" t="s">
        <v>27</v>
      </c>
      <c r="C96" t="s">
        <v>9</v>
      </c>
      <c r="D96" t="s">
        <v>14</v>
      </c>
      <c r="E96">
        <v>37.5</v>
      </c>
      <c r="F96">
        <v>5.9</v>
      </c>
      <c r="G96">
        <v>58.4</v>
      </c>
      <c r="H96">
        <v>30.4</v>
      </c>
      <c r="I96">
        <v>777.7</v>
      </c>
    </row>
    <row r="97" spans="1:9" x14ac:dyDescent="0.75">
      <c r="A97">
        <v>2012</v>
      </c>
      <c r="B97" t="s">
        <v>25</v>
      </c>
      <c r="C97" t="s">
        <v>12</v>
      </c>
      <c r="D97" t="s">
        <v>17</v>
      </c>
      <c r="E97">
        <v>29.3</v>
      </c>
      <c r="F97">
        <v>16.3</v>
      </c>
      <c r="G97">
        <v>33.5</v>
      </c>
      <c r="H97">
        <v>12.3</v>
      </c>
      <c r="I97">
        <v>412.7</v>
      </c>
    </row>
    <row r="98" spans="1:9" x14ac:dyDescent="0.75">
      <c r="A98">
        <v>2017</v>
      </c>
      <c r="B98" t="s">
        <v>19</v>
      </c>
      <c r="C98" t="s">
        <v>9</v>
      </c>
      <c r="D98" t="s">
        <v>16</v>
      </c>
      <c r="E98">
        <v>-5.5</v>
      </c>
      <c r="F98">
        <v>77</v>
      </c>
      <c r="G98">
        <v>87.5</v>
      </c>
      <c r="H98">
        <v>2.9</v>
      </c>
      <c r="I98">
        <v>451.1</v>
      </c>
    </row>
    <row r="99" spans="1:9" x14ac:dyDescent="0.75">
      <c r="A99">
        <v>2014</v>
      </c>
      <c r="B99" t="s">
        <v>26</v>
      </c>
      <c r="C99" t="s">
        <v>12</v>
      </c>
      <c r="D99" t="s">
        <v>15</v>
      </c>
      <c r="E99">
        <v>10.9</v>
      </c>
      <c r="F99">
        <v>42.2</v>
      </c>
      <c r="G99">
        <v>86.6</v>
      </c>
      <c r="H99">
        <v>19.600000000000001</v>
      </c>
      <c r="I99">
        <v>272.7</v>
      </c>
    </row>
    <row r="100" spans="1:9" x14ac:dyDescent="0.75">
      <c r="A100">
        <v>2020</v>
      </c>
      <c r="B100" t="s">
        <v>29</v>
      </c>
      <c r="C100" t="s">
        <v>11</v>
      </c>
      <c r="D100" t="s">
        <v>18</v>
      </c>
      <c r="E100">
        <v>34</v>
      </c>
      <c r="F100">
        <v>56</v>
      </c>
      <c r="G100">
        <v>77.099999999999994</v>
      </c>
      <c r="H100">
        <v>11.7</v>
      </c>
      <c r="I100">
        <v>429.7</v>
      </c>
    </row>
    <row r="101" spans="1:9" x14ac:dyDescent="0.75">
      <c r="A101">
        <v>2023</v>
      </c>
      <c r="B101" t="s">
        <v>23</v>
      </c>
      <c r="C101" t="s">
        <v>9</v>
      </c>
      <c r="D101" t="s">
        <v>14</v>
      </c>
      <c r="E101">
        <v>37.200000000000003</v>
      </c>
      <c r="F101">
        <v>38</v>
      </c>
      <c r="G101">
        <v>89.5</v>
      </c>
      <c r="H101">
        <v>11</v>
      </c>
      <c r="I101">
        <v>563.29999999999995</v>
      </c>
    </row>
    <row r="102" spans="1:9" x14ac:dyDescent="0.75">
      <c r="A102">
        <v>2025</v>
      </c>
      <c r="B102" t="s">
        <v>20</v>
      </c>
      <c r="C102" t="s">
        <v>10</v>
      </c>
      <c r="D102" t="s">
        <v>13</v>
      </c>
      <c r="E102">
        <v>13.4</v>
      </c>
      <c r="F102">
        <v>29.8</v>
      </c>
      <c r="G102">
        <v>62.7</v>
      </c>
      <c r="H102">
        <v>48</v>
      </c>
      <c r="I102">
        <v>625.79999999999995</v>
      </c>
    </row>
    <row r="103" spans="1:9" x14ac:dyDescent="0.75">
      <c r="A103">
        <v>2024</v>
      </c>
      <c r="B103" t="s">
        <v>23</v>
      </c>
      <c r="C103" t="s">
        <v>9</v>
      </c>
      <c r="D103" t="s">
        <v>15</v>
      </c>
      <c r="E103">
        <v>20.7</v>
      </c>
      <c r="F103">
        <v>39.200000000000003</v>
      </c>
      <c r="G103">
        <v>87.8</v>
      </c>
      <c r="H103">
        <v>30.8</v>
      </c>
      <c r="I103">
        <v>627.70000000000005</v>
      </c>
    </row>
    <row r="104" spans="1:9" x14ac:dyDescent="0.75">
      <c r="A104">
        <v>2012</v>
      </c>
      <c r="B104" t="s">
        <v>27</v>
      </c>
      <c r="C104" t="s">
        <v>9</v>
      </c>
      <c r="D104" t="s">
        <v>15</v>
      </c>
      <c r="E104">
        <v>-1.6</v>
      </c>
      <c r="F104">
        <v>56.5</v>
      </c>
      <c r="G104">
        <v>34.5</v>
      </c>
      <c r="H104">
        <v>27.8</v>
      </c>
      <c r="I104">
        <v>504.5</v>
      </c>
    </row>
    <row r="105" spans="1:9" x14ac:dyDescent="0.75">
      <c r="A105">
        <v>2008</v>
      </c>
      <c r="B105" t="s">
        <v>28</v>
      </c>
      <c r="C105" t="s">
        <v>10</v>
      </c>
      <c r="D105" t="s">
        <v>18</v>
      </c>
      <c r="E105">
        <v>39.6</v>
      </c>
      <c r="F105">
        <v>50.1</v>
      </c>
      <c r="G105">
        <v>51.9</v>
      </c>
      <c r="H105">
        <v>20.8</v>
      </c>
      <c r="I105">
        <v>733.1</v>
      </c>
    </row>
    <row r="106" spans="1:9" x14ac:dyDescent="0.75">
      <c r="A106">
        <v>2014</v>
      </c>
      <c r="B106" t="s">
        <v>20</v>
      </c>
      <c r="C106" t="s">
        <v>10</v>
      </c>
      <c r="D106" t="s">
        <v>17</v>
      </c>
      <c r="E106">
        <v>1.6</v>
      </c>
      <c r="F106">
        <v>96.5</v>
      </c>
      <c r="G106">
        <v>43.5</v>
      </c>
      <c r="H106">
        <v>21.4</v>
      </c>
      <c r="I106">
        <v>672.2</v>
      </c>
    </row>
    <row r="107" spans="1:9" x14ac:dyDescent="0.75">
      <c r="A107">
        <v>2012</v>
      </c>
      <c r="B107" t="s">
        <v>21</v>
      </c>
      <c r="C107" t="s">
        <v>11</v>
      </c>
      <c r="D107" t="s">
        <v>13</v>
      </c>
      <c r="E107">
        <v>37.1</v>
      </c>
      <c r="F107">
        <v>11.7</v>
      </c>
      <c r="G107">
        <v>41.7</v>
      </c>
      <c r="H107">
        <v>27</v>
      </c>
      <c r="I107">
        <v>629.9</v>
      </c>
    </row>
    <row r="108" spans="1:9" x14ac:dyDescent="0.75">
      <c r="A108">
        <v>2000</v>
      </c>
      <c r="B108" t="s">
        <v>29</v>
      </c>
      <c r="C108" t="s">
        <v>11</v>
      </c>
      <c r="D108" t="s">
        <v>16</v>
      </c>
      <c r="E108">
        <v>22.5</v>
      </c>
      <c r="F108">
        <v>13.5</v>
      </c>
      <c r="G108">
        <v>38.4</v>
      </c>
      <c r="H108">
        <v>34.799999999999997</v>
      </c>
      <c r="I108">
        <v>138.9</v>
      </c>
    </row>
    <row r="109" spans="1:9" x14ac:dyDescent="0.75">
      <c r="A109">
        <v>2024</v>
      </c>
      <c r="B109" t="s">
        <v>21</v>
      </c>
      <c r="C109" t="s">
        <v>11</v>
      </c>
      <c r="D109" t="s">
        <v>15</v>
      </c>
      <c r="E109">
        <v>20.399999999999999</v>
      </c>
      <c r="F109">
        <v>41.8</v>
      </c>
      <c r="G109">
        <v>67.3</v>
      </c>
      <c r="H109">
        <v>35.1</v>
      </c>
      <c r="I109">
        <v>104.8</v>
      </c>
    </row>
    <row r="110" spans="1:9" x14ac:dyDescent="0.75">
      <c r="A110">
        <v>2006</v>
      </c>
      <c r="B110" t="s">
        <v>19</v>
      </c>
      <c r="C110" t="s">
        <v>9</v>
      </c>
      <c r="D110" t="s">
        <v>18</v>
      </c>
      <c r="E110">
        <v>15.6</v>
      </c>
      <c r="F110">
        <v>74</v>
      </c>
      <c r="G110">
        <v>76.900000000000006</v>
      </c>
      <c r="H110">
        <v>8.6</v>
      </c>
      <c r="I110">
        <v>248.7</v>
      </c>
    </row>
    <row r="111" spans="1:9" x14ac:dyDescent="0.75">
      <c r="A111">
        <v>2008</v>
      </c>
      <c r="B111" t="s">
        <v>24</v>
      </c>
      <c r="C111" t="s">
        <v>10</v>
      </c>
      <c r="D111" t="s">
        <v>16</v>
      </c>
      <c r="E111">
        <v>1.5</v>
      </c>
      <c r="F111">
        <v>85.5</v>
      </c>
      <c r="G111">
        <v>64.7</v>
      </c>
      <c r="H111">
        <v>25</v>
      </c>
      <c r="I111">
        <v>564.5</v>
      </c>
    </row>
    <row r="112" spans="1:9" x14ac:dyDescent="0.75">
      <c r="A112">
        <v>2023</v>
      </c>
      <c r="B112" t="s">
        <v>20</v>
      </c>
      <c r="C112" t="s">
        <v>10</v>
      </c>
      <c r="D112" t="s">
        <v>17</v>
      </c>
      <c r="E112">
        <v>-1.2</v>
      </c>
      <c r="F112">
        <v>30.8</v>
      </c>
      <c r="G112">
        <v>38.799999999999997</v>
      </c>
      <c r="H112">
        <v>20.6</v>
      </c>
      <c r="I112">
        <v>387.8</v>
      </c>
    </row>
    <row r="113" spans="1:9" x14ac:dyDescent="0.75">
      <c r="A113">
        <v>2000</v>
      </c>
      <c r="B113" t="s">
        <v>21</v>
      </c>
      <c r="C113" t="s">
        <v>11</v>
      </c>
      <c r="D113" t="s">
        <v>13</v>
      </c>
      <c r="E113">
        <v>1</v>
      </c>
      <c r="F113">
        <v>1.8</v>
      </c>
      <c r="G113">
        <v>78.7</v>
      </c>
      <c r="H113">
        <v>43.5</v>
      </c>
      <c r="I113">
        <v>381.7</v>
      </c>
    </row>
    <row r="114" spans="1:9" x14ac:dyDescent="0.75">
      <c r="A114">
        <v>2011</v>
      </c>
      <c r="B114" t="s">
        <v>21</v>
      </c>
      <c r="C114" t="s">
        <v>11</v>
      </c>
      <c r="D114" t="s">
        <v>17</v>
      </c>
      <c r="E114">
        <v>-0.7</v>
      </c>
      <c r="F114">
        <v>31.7</v>
      </c>
      <c r="G114">
        <v>68.2</v>
      </c>
      <c r="H114">
        <v>31.6</v>
      </c>
      <c r="I114">
        <v>719.2</v>
      </c>
    </row>
    <row r="115" spans="1:9" x14ac:dyDescent="0.75">
      <c r="A115">
        <v>2007</v>
      </c>
      <c r="B115" t="s">
        <v>26</v>
      </c>
      <c r="C115" t="s">
        <v>12</v>
      </c>
      <c r="D115" t="s">
        <v>15</v>
      </c>
      <c r="E115">
        <v>29</v>
      </c>
      <c r="F115">
        <v>66.8</v>
      </c>
      <c r="G115">
        <v>53.3</v>
      </c>
      <c r="H115">
        <v>26.6</v>
      </c>
      <c r="I115">
        <v>726.9</v>
      </c>
    </row>
    <row r="116" spans="1:9" x14ac:dyDescent="0.75">
      <c r="A116">
        <v>2023</v>
      </c>
      <c r="B116" t="s">
        <v>23</v>
      </c>
      <c r="C116" t="s">
        <v>9</v>
      </c>
      <c r="D116" t="s">
        <v>16</v>
      </c>
      <c r="E116">
        <v>7.5</v>
      </c>
      <c r="F116">
        <v>49.4</v>
      </c>
      <c r="G116">
        <v>70.400000000000006</v>
      </c>
      <c r="H116">
        <v>5.8</v>
      </c>
      <c r="I116">
        <v>736.4</v>
      </c>
    </row>
    <row r="117" spans="1:9" x14ac:dyDescent="0.75">
      <c r="A117">
        <v>2010</v>
      </c>
      <c r="B117" t="s">
        <v>26</v>
      </c>
      <c r="C117" t="s">
        <v>12</v>
      </c>
      <c r="D117" t="s">
        <v>16</v>
      </c>
      <c r="E117">
        <v>-7.1</v>
      </c>
      <c r="F117">
        <v>76</v>
      </c>
      <c r="G117">
        <v>45.6</v>
      </c>
      <c r="H117">
        <v>30.3</v>
      </c>
      <c r="I117">
        <v>319.7</v>
      </c>
    </row>
    <row r="118" spans="1:9" x14ac:dyDescent="0.75">
      <c r="A118">
        <v>2018</v>
      </c>
      <c r="B118" t="s">
        <v>20</v>
      </c>
      <c r="C118" t="s">
        <v>10</v>
      </c>
      <c r="D118" t="s">
        <v>16</v>
      </c>
      <c r="E118">
        <v>38.5</v>
      </c>
      <c r="F118">
        <v>112.1</v>
      </c>
      <c r="G118">
        <v>50.7</v>
      </c>
      <c r="H118">
        <v>5.9</v>
      </c>
      <c r="I118">
        <v>583.70000000000005</v>
      </c>
    </row>
    <row r="119" spans="1:9" x14ac:dyDescent="0.75">
      <c r="A119">
        <v>2016</v>
      </c>
      <c r="B119" t="s">
        <v>20</v>
      </c>
      <c r="C119" t="s">
        <v>10</v>
      </c>
      <c r="D119" t="s">
        <v>15</v>
      </c>
      <c r="E119">
        <v>34.200000000000003</v>
      </c>
      <c r="F119">
        <v>44.1</v>
      </c>
      <c r="G119">
        <v>85</v>
      </c>
      <c r="H119">
        <v>16.899999999999999</v>
      </c>
      <c r="I119">
        <v>290.10000000000002</v>
      </c>
    </row>
    <row r="120" spans="1:9" x14ac:dyDescent="0.75">
      <c r="A120">
        <v>2007</v>
      </c>
      <c r="B120" t="s">
        <v>27</v>
      </c>
      <c r="C120" t="s">
        <v>9</v>
      </c>
      <c r="D120" t="s">
        <v>15</v>
      </c>
      <c r="E120">
        <v>36.4</v>
      </c>
      <c r="F120">
        <v>34.700000000000003</v>
      </c>
      <c r="G120">
        <v>47.4</v>
      </c>
      <c r="H120">
        <v>7.1</v>
      </c>
      <c r="I120">
        <v>233.4</v>
      </c>
    </row>
    <row r="121" spans="1:9" x14ac:dyDescent="0.75">
      <c r="A121">
        <v>2002</v>
      </c>
      <c r="B121" t="s">
        <v>26</v>
      </c>
      <c r="C121" t="s">
        <v>12</v>
      </c>
      <c r="D121" t="s">
        <v>17</v>
      </c>
      <c r="E121">
        <v>39.700000000000003</v>
      </c>
      <c r="F121">
        <v>23</v>
      </c>
      <c r="G121">
        <v>58.2</v>
      </c>
      <c r="H121">
        <v>34.6</v>
      </c>
      <c r="I121">
        <v>229.2</v>
      </c>
    </row>
    <row r="122" spans="1:9" x14ac:dyDescent="0.75">
      <c r="A122">
        <v>2002</v>
      </c>
      <c r="B122" t="s">
        <v>22</v>
      </c>
      <c r="C122" t="s">
        <v>11</v>
      </c>
      <c r="D122" t="s">
        <v>14</v>
      </c>
      <c r="E122">
        <v>-1.3</v>
      </c>
      <c r="F122">
        <v>13.5</v>
      </c>
      <c r="G122">
        <v>83.4</v>
      </c>
      <c r="H122">
        <v>10.3</v>
      </c>
      <c r="I122">
        <v>339.5</v>
      </c>
    </row>
    <row r="123" spans="1:9" x14ac:dyDescent="0.75">
      <c r="A123">
        <v>2000</v>
      </c>
      <c r="B123" t="s">
        <v>30</v>
      </c>
      <c r="C123" t="s">
        <v>12</v>
      </c>
      <c r="D123" t="s">
        <v>17</v>
      </c>
      <c r="E123">
        <v>9.8000000000000007</v>
      </c>
      <c r="F123">
        <v>9.9</v>
      </c>
      <c r="G123">
        <v>72.5</v>
      </c>
      <c r="H123">
        <v>19.600000000000001</v>
      </c>
      <c r="I123">
        <v>401</v>
      </c>
    </row>
    <row r="124" spans="1:9" x14ac:dyDescent="0.75">
      <c r="A124">
        <v>2004</v>
      </c>
      <c r="B124" t="s">
        <v>23</v>
      </c>
      <c r="C124" t="s">
        <v>9</v>
      </c>
      <c r="D124" t="s">
        <v>13</v>
      </c>
      <c r="E124">
        <v>27.9</v>
      </c>
      <c r="F124">
        <v>28.3</v>
      </c>
      <c r="G124">
        <v>33.700000000000003</v>
      </c>
      <c r="H124">
        <v>44.8</v>
      </c>
      <c r="I124">
        <v>681.7</v>
      </c>
    </row>
    <row r="125" spans="1:9" x14ac:dyDescent="0.75">
      <c r="A125">
        <v>2009</v>
      </c>
      <c r="B125" t="s">
        <v>20</v>
      </c>
      <c r="C125" t="s">
        <v>10</v>
      </c>
      <c r="D125" t="s">
        <v>18</v>
      </c>
      <c r="E125">
        <v>24.8</v>
      </c>
      <c r="F125">
        <v>102.1</v>
      </c>
      <c r="G125">
        <v>38.799999999999997</v>
      </c>
      <c r="H125">
        <v>10.199999999999999</v>
      </c>
      <c r="I125">
        <v>183.9</v>
      </c>
    </row>
    <row r="126" spans="1:9" x14ac:dyDescent="0.75">
      <c r="A126">
        <v>2006</v>
      </c>
      <c r="B126" t="s">
        <v>27</v>
      </c>
      <c r="C126" t="s">
        <v>9</v>
      </c>
      <c r="D126" t="s">
        <v>16</v>
      </c>
      <c r="E126">
        <v>-2.2999999999999998</v>
      </c>
      <c r="F126">
        <v>81.099999999999994</v>
      </c>
      <c r="G126">
        <v>30.5</v>
      </c>
      <c r="H126">
        <v>25.4</v>
      </c>
      <c r="I126">
        <v>614.4</v>
      </c>
    </row>
    <row r="127" spans="1:9" x14ac:dyDescent="0.75">
      <c r="A127">
        <v>2025</v>
      </c>
      <c r="B127" t="s">
        <v>24</v>
      </c>
      <c r="C127" t="s">
        <v>10</v>
      </c>
      <c r="D127" t="s">
        <v>14</v>
      </c>
      <c r="E127">
        <v>30.8</v>
      </c>
      <c r="F127">
        <v>33.4</v>
      </c>
      <c r="G127">
        <v>67.900000000000006</v>
      </c>
      <c r="H127">
        <v>21</v>
      </c>
      <c r="I127">
        <v>472</v>
      </c>
    </row>
    <row r="128" spans="1:9" x14ac:dyDescent="0.75">
      <c r="A128">
        <v>2008</v>
      </c>
      <c r="B128" t="s">
        <v>26</v>
      </c>
      <c r="C128" t="s">
        <v>12</v>
      </c>
      <c r="D128" t="s">
        <v>18</v>
      </c>
      <c r="E128">
        <v>1.2</v>
      </c>
      <c r="F128">
        <v>188.7</v>
      </c>
      <c r="G128">
        <v>56.9</v>
      </c>
      <c r="H128">
        <v>0.9</v>
      </c>
      <c r="I128">
        <v>301.60000000000002</v>
      </c>
    </row>
    <row r="129" spans="1:9" x14ac:dyDescent="0.75">
      <c r="A129">
        <v>2006</v>
      </c>
      <c r="B129" t="s">
        <v>23</v>
      </c>
      <c r="C129" t="s">
        <v>9</v>
      </c>
      <c r="D129" t="s">
        <v>14</v>
      </c>
      <c r="E129">
        <v>1.2</v>
      </c>
      <c r="F129">
        <v>30</v>
      </c>
      <c r="G129">
        <v>38.1</v>
      </c>
      <c r="H129">
        <v>39.6</v>
      </c>
      <c r="I129">
        <v>445</v>
      </c>
    </row>
    <row r="130" spans="1:9" x14ac:dyDescent="0.75">
      <c r="A130">
        <v>2008</v>
      </c>
      <c r="B130" t="s">
        <v>24</v>
      </c>
      <c r="C130" t="s">
        <v>10</v>
      </c>
      <c r="D130" t="s">
        <v>17</v>
      </c>
      <c r="E130">
        <v>16.8</v>
      </c>
      <c r="F130">
        <v>119.3</v>
      </c>
      <c r="G130">
        <v>87.5</v>
      </c>
      <c r="H130">
        <v>3.5</v>
      </c>
      <c r="I130">
        <v>310</v>
      </c>
    </row>
    <row r="131" spans="1:9" x14ac:dyDescent="0.75">
      <c r="A131">
        <v>2007</v>
      </c>
      <c r="B131" t="s">
        <v>26</v>
      </c>
      <c r="C131" t="s">
        <v>12</v>
      </c>
      <c r="D131" t="s">
        <v>15</v>
      </c>
      <c r="E131">
        <v>19.600000000000001</v>
      </c>
      <c r="F131">
        <v>138.1</v>
      </c>
      <c r="G131">
        <v>61.8</v>
      </c>
      <c r="H131">
        <v>23.7</v>
      </c>
      <c r="I131">
        <v>517.29999999999995</v>
      </c>
    </row>
    <row r="132" spans="1:9" x14ac:dyDescent="0.75">
      <c r="A132">
        <v>2011</v>
      </c>
      <c r="B132" t="s">
        <v>21</v>
      </c>
      <c r="C132" t="s">
        <v>11</v>
      </c>
      <c r="D132" t="s">
        <v>16</v>
      </c>
      <c r="E132">
        <v>19</v>
      </c>
      <c r="F132">
        <v>70</v>
      </c>
      <c r="G132">
        <v>44.5</v>
      </c>
      <c r="H132">
        <v>28</v>
      </c>
      <c r="I132">
        <v>403.7</v>
      </c>
    </row>
    <row r="133" spans="1:9" x14ac:dyDescent="0.75">
      <c r="A133">
        <v>2001</v>
      </c>
      <c r="B133" t="s">
        <v>24</v>
      </c>
      <c r="C133" t="s">
        <v>10</v>
      </c>
      <c r="D133" t="s">
        <v>17</v>
      </c>
      <c r="E133">
        <v>-5.4</v>
      </c>
      <c r="F133">
        <v>28.1</v>
      </c>
      <c r="G133">
        <v>60</v>
      </c>
      <c r="H133">
        <v>31.4</v>
      </c>
      <c r="I133">
        <v>215.1</v>
      </c>
    </row>
    <row r="134" spans="1:9" x14ac:dyDescent="0.75">
      <c r="A134">
        <v>2000</v>
      </c>
      <c r="B134" t="s">
        <v>27</v>
      </c>
      <c r="C134" t="s">
        <v>9</v>
      </c>
      <c r="D134" t="s">
        <v>18</v>
      </c>
      <c r="E134">
        <v>33.9</v>
      </c>
      <c r="F134">
        <v>37.1</v>
      </c>
      <c r="G134">
        <v>70.8</v>
      </c>
      <c r="H134">
        <v>34.4</v>
      </c>
      <c r="I134">
        <v>181.6</v>
      </c>
    </row>
    <row r="135" spans="1:9" x14ac:dyDescent="0.75">
      <c r="A135">
        <v>2015</v>
      </c>
      <c r="B135" t="s">
        <v>23</v>
      </c>
      <c r="C135" t="s">
        <v>9</v>
      </c>
      <c r="D135" t="s">
        <v>18</v>
      </c>
      <c r="E135">
        <v>3.3</v>
      </c>
      <c r="F135">
        <v>57.5</v>
      </c>
      <c r="G135">
        <v>34.6</v>
      </c>
      <c r="H135">
        <v>12.7</v>
      </c>
      <c r="I135">
        <v>482.7</v>
      </c>
    </row>
    <row r="136" spans="1:9" x14ac:dyDescent="0.75">
      <c r="A136">
        <v>2022</v>
      </c>
      <c r="B136" t="s">
        <v>25</v>
      </c>
      <c r="C136" t="s">
        <v>12</v>
      </c>
      <c r="D136" t="s">
        <v>18</v>
      </c>
      <c r="E136">
        <v>-3.5</v>
      </c>
      <c r="F136">
        <v>13.9</v>
      </c>
      <c r="G136">
        <v>46.5</v>
      </c>
      <c r="H136">
        <v>0.5</v>
      </c>
      <c r="I136">
        <v>731.7</v>
      </c>
    </row>
    <row r="137" spans="1:9" x14ac:dyDescent="0.75">
      <c r="A137">
        <v>2022</v>
      </c>
      <c r="B137" t="s">
        <v>19</v>
      </c>
      <c r="C137" t="s">
        <v>9</v>
      </c>
      <c r="D137" t="s">
        <v>18</v>
      </c>
      <c r="E137">
        <v>34.4</v>
      </c>
      <c r="F137">
        <v>21</v>
      </c>
      <c r="G137">
        <v>78.400000000000006</v>
      </c>
      <c r="H137">
        <v>36.200000000000003</v>
      </c>
      <c r="I137">
        <v>340.8</v>
      </c>
    </row>
    <row r="138" spans="1:9" x14ac:dyDescent="0.75">
      <c r="A138">
        <v>2023</v>
      </c>
      <c r="B138" t="s">
        <v>19</v>
      </c>
      <c r="C138" t="s">
        <v>9</v>
      </c>
      <c r="D138" t="s">
        <v>18</v>
      </c>
      <c r="E138">
        <v>37.799999999999997</v>
      </c>
      <c r="F138">
        <v>19.399999999999999</v>
      </c>
      <c r="G138">
        <v>57.6</v>
      </c>
      <c r="H138">
        <v>26.8</v>
      </c>
      <c r="I138">
        <v>613.1</v>
      </c>
    </row>
    <row r="139" spans="1:9" x14ac:dyDescent="0.75">
      <c r="A139">
        <v>2004</v>
      </c>
      <c r="B139" t="s">
        <v>23</v>
      </c>
      <c r="C139" t="s">
        <v>9</v>
      </c>
      <c r="D139" t="s">
        <v>14</v>
      </c>
      <c r="E139">
        <v>33.1</v>
      </c>
      <c r="F139">
        <v>73.8</v>
      </c>
      <c r="G139">
        <v>62.8</v>
      </c>
      <c r="H139">
        <v>41.8</v>
      </c>
      <c r="I139">
        <v>561.1</v>
      </c>
    </row>
    <row r="140" spans="1:9" x14ac:dyDescent="0.75">
      <c r="A140">
        <v>2002</v>
      </c>
      <c r="B140" t="s">
        <v>24</v>
      </c>
      <c r="C140" t="s">
        <v>10</v>
      </c>
      <c r="D140" t="s">
        <v>17</v>
      </c>
      <c r="E140">
        <v>30.5</v>
      </c>
      <c r="F140">
        <v>111.4</v>
      </c>
      <c r="G140">
        <v>56</v>
      </c>
      <c r="H140">
        <v>41.1</v>
      </c>
      <c r="I140">
        <v>752.1</v>
      </c>
    </row>
    <row r="141" spans="1:9" x14ac:dyDescent="0.75">
      <c r="A141">
        <v>2011</v>
      </c>
      <c r="B141" t="s">
        <v>26</v>
      </c>
      <c r="C141" t="s">
        <v>12</v>
      </c>
      <c r="D141" t="s">
        <v>16</v>
      </c>
      <c r="E141">
        <v>22.8</v>
      </c>
      <c r="F141">
        <v>83.3</v>
      </c>
      <c r="G141">
        <v>32.6</v>
      </c>
      <c r="H141">
        <v>42.2</v>
      </c>
      <c r="I141">
        <v>674.7</v>
      </c>
    </row>
    <row r="142" spans="1:9" x14ac:dyDescent="0.75">
      <c r="A142">
        <v>2007</v>
      </c>
      <c r="B142" t="s">
        <v>27</v>
      </c>
      <c r="C142" t="s">
        <v>9</v>
      </c>
      <c r="D142" t="s">
        <v>15</v>
      </c>
      <c r="E142">
        <v>17.5</v>
      </c>
      <c r="F142">
        <v>99.3</v>
      </c>
      <c r="G142">
        <v>39.9</v>
      </c>
      <c r="H142">
        <v>24.3</v>
      </c>
      <c r="I142">
        <v>496.6</v>
      </c>
    </row>
    <row r="143" spans="1:9" x14ac:dyDescent="0.75">
      <c r="A143">
        <v>2021</v>
      </c>
      <c r="B143" t="s">
        <v>30</v>
      </c>
      <c r="C143" t="s">
        <v>12</v>
      </c>
      <c r="D143" t="s">
        <v>15</v>
      </c>
      <c r="E143">
        <v>-5.7</v>
      </c>
      <c r="F143">
        <v>26</v>
      </c>
      <c r="G143">
        <v>56.7</v>
      </c>
      <c r="H143">
        <v>16.7</v>
      </c>
      <c r="I143">
        <v>559.9</v>
      </c>
    </row>
    <row r="144" spans="1:9" x14ac:dyDescent="0.75">
      <c r="A144">
        <v>2002</v>
      </c>
      <c r="B144" t="s">
        <v>19</v>
      </c>
      <c r="C144" t="s">
        <v>9</v>
      </c>
      <c r="D144" t="s">
        <v>17</v>
      </c>
      <c r="E144">
        <v>10.4</v>
      </c>
      <c r="F144">
        <v>38.5</v>
      </c>
      <c r="G144">
        <v>42.6</v>
      </c>
      <c r="H144">
        <v>39.6</v>
      </c>
      <c r="I144">
        <v>728.9</v>
      </c>
    </row>
    <row r="145" spans="1:9" x14ac:dyDescent="0.75">
      <c r="A145">
        <v>2000</v>
      </c>
      <c r="B145" t="s">
        <v>27</v>
      </c>
      <c r="C145" t="s">
        <v>9</v>
      </c>
      <c r="D145" t="s">
        <v>17</v>
      </c>
      <c r="E145">
        <v>8.6</v>
      </c>
      <c r="F145">
        <v>40.9</v>
      </c>
      <c r="G145">
        <v>33</v>
      </c>
      <c r="H145">
        <v>22.6</v>
      </c>
      <c r="I145">
        <v>379.7</v>
      </c>
    </row>
    <row r="146" spans="1:9" x14ac:dyDescent="0.75">
      <c r="A146">
        <v>2002</v>
      </c>
      <c r="B146" t="s">
        <v>19</v>
      </c>
      <c r="C146" t="s">
        <v>9</v>
      </c>
      <c r="D146" t="s">
        <v>15</v>
      </c>
      <c r="E146">
        <v>3</v>
      </c>
      <c r="F146">
        <v>69.8</v>
      </c>
      <c r="G146">
        <v>80.599999999999994</v>
      </c>
      <c r="H146">
        <v>9.1999999999999993</v>
      </c>
      <c r="I146">
        <v>328.8</v>
      </c>
    </row>
    <row r="147" spans="1:9" x14ac:dyDescent="0.75">
      <c r="A147">
        <v>2004</v>
      </c>
      <c r="B147" t="s">
        <v>21</v>
      </c>
      <c r="C147" t="s">
        <v>11</v>
      </c>
      <c r="D147" t="s">
        <v>15</v>
      </c>
      <c r="E147">
        <v>26.2</v>
      </c>
      <c r="F147">
        <v>29</v>
      </c>
      <c r="G147">
        <v>88.9</v>
      </c>
      <c r="H147">
        <v>42.7</v>
      </c>
      <c r="I147">
        <v>107.6</v>
      </c>
    </row>
    <row r="148" spans="1:9" x14ac:dyDescent="0.75">
      <c r="A148">
        <v>2014</v>
      </c>
      <c r="B148" t="s">
        <v>26</v>
      </c>
      <c r="C148" t="s">
        <v>12</v>
      </c>
      <c r="D148" t="s">
        <v>14</v>
      </c>
      <c r="E148">
        <v>14.8</v>
      </c>
      <c r="F148">
        <v>95.2</v>
      </c>
      <c r="G148">
        <v>77.599999999999994</v>
      </c>
      <c r="H148">
        <v>44.1</v>
      </c>
      <c r="I148">
        <v>678.6</v>
      </c>
    </row>
    <row r="149" spans="1:9" x14ac:dyDescent="0.75">
      <c r="A149">
        <v>2013</v>
      </c>
      <c r="B149" t="s">
        <v>21</v>
      </c>
      <c r="C149" t="s">
        <v>11</v>
      </c>
      <c r="D149" t="s">
        <v>13</v>
      </c>
      <c r="E149">
        <v>-5.9</v>
      </c>
      <c r="F149">
        <v>135.6</v>
      </c>
      <c r="G149">
        <v>81.2</v>
      </c>
      <c r="H149">
        <v>23.3</v>
      </c>
      <c r="I149">
        <v>660.7</v>
      </c>
    </row>
    <row r="150" spans="1:9" x14ac:dyDescent="0.75">
      <c r="A150">
        <v>2002</v>
      </c>
      <c r="B150" t="s">
        <v>19</v>
      </c>
      <c r="C150" t="s">
        <v>9</v>
      </c>
      <c r="D150" t="s">
        <v>16</v>
      </c>
      <c r="E150">
        <v>1</v>
      </c>
      <c r="F150">
        <v>72.400000000000006</v>
      </c>
      <c r="G150">
        <v>44.5</v>
      </c>
      <c r="H150">
        <v>3.8</v>
      </c>
      <c r="I150">
        <v>173.1</v>
      </c>
    </row>
    <row r="151" spans="1:9" x14ac:dyDescent="0.75">
      <c r="A151">
        <v>2000</v>
      </c>
      <c r="B151" t="s">
        <v>25</v>
      </c>
      <c r="C151" t="s">
        <v>12</v>
      </c>
      <c r="D151" t="s">
        <v>18</v>
      </c>
      <c r="E151">
        <v>24.2</v>
      </c>
      <c r="F151">
        <v>37.200000000000003</v>
      </c>
      <c r="G151">
        <v>87.6</v>
      </c>
      <c r="H151">
        <v>19.399999999999999</v>
      </c>
      <c r="I151">
        <v>503.8</v>
      </c>
    </row>
    <row r="152" spans="1:9" x14ac:dyDescent="0.75">
      <c r="A152">
        <v>2004</v>
      </c>
      <c r="B152" t="s">
        <v>25</v>
      </c>
      <c r="C152" t="s">
        <v>12</v>
      </c>
      <c r="D152" t="s">
        <v>13</v>
      </c>
      <c r="E152">
        <v>-6.2</v>
      </c>
      <c r="F152">
        <v>24</v>
      </c>
      <c r="G152">
        <v>41.8</v>
      </c>
      <c r="H152">
        <v>40.200000000000003</v>
      </c>
      <c r="I152">
        <v>424.8</v>
      </c>
    </row>
    <row r="153" spans="1:9" x14ac:dyDescent="0.75">
      <c r="A153">
        <v>2025</v>
      </c>
      <c r="B153" t="s">
        <v>21</v>
      </c>
      <c r="C153" t="s">
        <v>11</v>
      </c>
      <c r="D153" t="s">
        <v>17</v>
      </c>
      <c r="E153">
        <v>32.6</v>
      </c>
      <c r="F153">
        <v>19.5</v>
      </c>
      <c r="G153">
        <v>87.1</v>
      </c>
      <c r="H153">
        <v>45.1</v>
      </c>
      <c r="I153">
        <v>183.1</v>
      </c>
    </row>
    <row r="154" spans="1:9" x14ac:dyDescent="0.75">
      <c r="A154">
        <v>2022</v>
      </c>
      <c r="B154" t="s">
        <v>25</v>
      </c>
      <c r="C154" t="s">
        <v>12</v>
      </c>
      <c r="D154" t="s">
        <v>15</v>
      </c>
      <c r="E154">
        <v>14.8</v>
      </c>
      <c r="F154">
        <v>6</v>
      </c>
      <c r="G154">
        <v>89.7</v>
      </c>
      <c r="H154">
        <v>10.199999999999999</v>
      </c>
      <c r="I154">
        <v>786.4</v>
      </c>
    </row>
    <row r="155" spans="1:9" x14ac:dyDescent="0.75">
      <c r="A155">
        <v>2013</v>
      </c>
      <c r="B155" t="s">
        <v>19</v>
      </c>
      <c r="C155" t="s">
        <v>9</v>
      </c>
      <c r="D155" t="s">
        <v>13</v>
      </c>
      <c r="E155">
        <v>14</v>
      </c>
      <c r="F155">
        <v>41.9</v>
      </c>
      <c r="G155">
        <v>72.7</v>
      </c>
      <c r="H155">
        <v>3.3</v>
      </c>
      <c r="I155">
        <v>250.3</v>
      </c>
    </row>
    <row r="156" spans="1:9" x14ac:dyDescent="0.75">
      <c r="A156">
        <v>2006</v>
      </c>
      <c r="B156" t="s">
        <v>23</v>
      </c>
      <c r="C156" t="s">
        <v>9</v>
      </c>
      <c r="D156" t="s">
        <v>16</v>
      </c>
      <c r="E156">
        <v>19.600000000000001</v>
      </c>
      <c r="F156">
        <v>40</v>
      </c>
      <c r="G156">
        <v>88.9</v>
      </c>
      <c r="H156">
        <v>43.9</v>
      </c>
      <c r="I156">
        <v>147.1</v>
      </c>
    </row>
    <row r="157" spans="1:9" x14ac:dyDescent="0.75">
      <c r="A157">
        <v>2008</v>
      </c>
      <c r="B157" t="s">
        <v>21</v>
      </c>
      <c r="C157" t="s">
        <v>11</v>
      </c>
      <c r="D157" t="s">
        <v>17</v>
      </c>
      <c r="E157">
        <v>31.2</v>
      </c>
      <c r="F157">
        <v>91.3</v>
      </c>
      <c r="G157">
        <v>64.2</v>
      </c>
      <c r="H157">
        <v>19.5</v>
      </c>
      <c r="I157">
        <v>516.4</v>
      </c>
    </row>
    <row r="158" spans="1:9" x14ac:dyDescent="0.75">
      <c r="A158">
        <v>2014</v>
      </c>
      <c r="B158" t="s">
        <v>30</v>
      </c>
      <c r="C158" t="s">
        <v>12</v>
      </c>
      <c r="D158" t="s">
        <v>18</v>
      </c>
      <c r="E158">
        <v>7.4</v>
      </c>
      <c r="F158">
        <v>30.6</v>
      </c>
      <c r="G158">
        <v>45.6</v>
      </c>
      <c r="H158">
        <v>27.1</v>
      </c>
      <c r="I158">
        <v>617.20000000000005</v>
      </c>
    </row>
    <row r="159" spans="1:9" x14ac:dyDescent="0.75">
      <c r="A159">
        <v>2014</v>
      </c>
      <c r="B159" t="s">
        <v>30</v>
      </c>
      <c r="C159" t="s">
        <v>12</v>
      </c>
      <c r="D159" t="s">
        <v>18</v>
      </c>
      <c r="E159">
        <v>23.9</v>
      </c>
      <c r="F159">
        <v>43.8</v>
      </c>
      <c r="G159">
        <v>56.2</v>
      </c>
      <c r="H159">
        <v>48.4</v>
      </c>
      <c r="I159">
        <v>122.7</v>
      </c>
    </row>
    <row r="160" spans="1:9" x14ac:dyDescent="0.75">
      <c r="A160">
        <v>2025</v>
      </c>
      <c r="B160" t="s">
        <v>28</v>
      </c>
      <c r="C160" t="s">
        <v>10</v>
      </c>
      <c r="D160" t="s">
        <v>16</v>
      </c>
      <c r="E160">
        <v>18.3</v>
      </c>
      <c r="F160">
        <v>61.8</v>
      </c>
      <c r="G160">
        <v>65.599999999999994</v>
      </c>
      <c r="H160">
        <v>3.3</v>
      </c>
      <c r="I160">
        <v>561.1</v>
      </c>
    </row>
    <row r="161" spans="1:9" x14ac:dyDescent="0.75">
      <c r="A161">
        <v>2009</v>
      </c>
      <c r="B161" t="s">
        <v>24</v>
      </c>
      <c r="C161" t="s">
        <v>10</v>
      </c>
      <c r="D161" t="s">
        <v>16</v>
      </c>
      <c r="E161">
        <v>3.4</v>
      </c>
      <c r="F161">
        <v>71.5</v>
      </c>
      <c r="G161">
        <v>34.4</v>
      </c>
      <c r="H161">
        <v>32.4</v>
      </c>
      <c r="I161">
        <v>472.6</v>
      </c>
    </row>
    <row r="162" spans="1:9" x14ac:dyDescent="0.75">
      <c r="A162">
        <v>2012</v>
      </c>
      <c r="B162" t="s">
        <v>26</v>
      </c>
      <c r="C162" t="s">
        <v>12</v>
      </c>
      <c r="D162" t="s">
        <v>15</v>
      </c>
      <c r="E162">
        <v>33.9</v>
      </c>
      <c r="F162">
        <v>84.2</v>
      </c>
      <c r="G162">
        <v>67.3</v>
      </c>
      <c r="H162">
        <v>3.7</v>
      </c>
      <c r="I162">
        <v>172.3</v>
      </c>
    </row>
    <row r="163" spans="1:9" x14ac:dyDescent="0.75">
      <c r="A163">
        <v>2018</v>
      </c>
      <c r="B163" t="s">
        <v>25</v>
      </c>
      <c r="C163" t="s">
        <v>12</v>
      </c>
      <c r="D163" t="s">
        <v>18</v>
      </c>
      <c r="E163">
        <v>29.9</v>
      </c>
      <c r="F163">
        <v>57.3</v>
      </c>
      <c r="G163">
        <v>88.9</v>
      </c>
      <c r="H163">
        <v>18.8</v>
      </c>
      <c r="I163">
        <v>220.8</v>
      </c>
    </row>
    <row r="164" spans="1:9" x14ac:dyDescent="0.75">
      <c r="A164">
        <v>2006</v>
      </c>
      <c r="B164" t="s">
        <v>25</v>
      </c>
      <c r="C164" t="s">
        <v>12</v>
      </c>
      <c r="D164" t="s">
        <v>17</v>
      </c>
      <c r="E164">
        <v>22.9</v>
      </c>
      <c r="F164">
        <v>14.7</v>
      </c>
      <c r="G164">
        <v>41.4</v>
      </c>
      <c r="H164">
        <v>40.200000000000003</v>
      </c>
      <c r="I164">
        <v>497.6</v>
      </c>
    </row>
    <row r="165" spans="1:9" x14ac:dyDescent="0.75">
      <c r="A165">
        <v>2016</v>
      </c>
      <c r="B165" t="s">
        <v>24</v>
      </c>
      <c r="C165" t="s">
        <v>10</v>
      </c>
      <c r="D165" t="s">
        <v>13</v>
      </c>
      <c r="E165">
        <v>32.5</v>
      </c>
      <c r="F165">
        <v>67.099999999999994</v>
      </c>
      <c r="G165">
        <v>77.599999999999994</v>
      </c>
      <c r="H165">
        <v>21.7</v>
      </c>
      <c r="I165">
        <v>307.5</v>
      </c>
    </row>
    <row r="166" spans="1:9" x14ac:dyDescent="0.75">
      <c r="A166">
        <v>2019</v>
      </c>
      <c r="B166" t="s">
        <v>20</v>
      </c>
      <c r="C166" t="s">
        <v>10</v>
      </c>
      <c r="D166" t="s">
        <v>17</v>
      </c>
      <c r="E166">
        <v>33.4</v>
      </c>
      <c r="F166">
        <v>28.8</v>
      </c>
      <c r="G166">
        <v>84.5</v>
      </c>
      <c r="H166">
        <v>49.9</v>
      </c>
      <c r="I166">
        <v>756.8</v>
      </c>
    </row>
    <row r="167" spans="1:9" x14ac:dyDescent="0.75">
      <c r="A167">
        <v>2003</v>
      </c>
      <c r="B167" t="s">
        <v>22</v>
      </c>
      <c r="C167" t="s">
        <v>11</v>
      </c>
      <c r="D167" t="s">
        <v>14</v>
      </c>
      <c r="E167">
        <v>25.4</v>
      </c>
      <c r="F167">
        <v>114.9</v>
      </c>
      <c r="G167">
        <v>86.6</v>
      </c>
      <c r="H167">
        <v>28</v>
      </c>
      <c r="I167">
        <v>673.1</v>
      </c>
    </row>
    <row r="168" spans="1:9" x14ac:dyDescent="0.75">
      <c r="A168">
        <v>2004</v>
      </c>
      <c r="B168" t="s">
        <v>21</v>
      </c>
      <c r="C168" t="s">
        <v>11</v>
      </c>
      <c r="D168" t="s">
        <v>14</v>
      </c>
      <c r="E168">
        <v>31.9</v>
      </c>
      <c r="F168">
        <v>50.8</v>
      </c>
      <c r="G168">
        <v>87.6</v>
      </c>
      <c r="H168">
        <v>16.100000000000001</v>
      </c>
      <c r="I168">
        <v>788.5</v>
      </c>
    </row>
    <row r="169" spans="1:9" x14ac:dyDescent="0.75">
      <c r="A169">
        <v>2022</v>
      </c>
      <c r="B169" t="s">
        <v>29</v>
      </c>
      <c r="C169" t="s">
        <v>11</v>
      </c>
      <c r="D169" t="s">
        <v>16</v>
      </c>
      <c r="E169">
        <v>24.9</v>
      </c>
      <c r="F169">
        <v>59.9</v>
      </c>
      <c r="G169">
        <v>61.3</v>
      </c>
      <c r="H169">
        <v>11</v>
      </c>
      <c r="I169">
        <v>281.8</v>
      </c>
    </row>
    <row r="170" spans="1:9" x14ac:dyDescent="0.75">
      <c r="A170">
        <v>2006</v>
      </c>
      <c r="B170" t="s">
        <v>25</v>
      </c>
      <c r="C170" t="s">
        <v>12</v>
      </c>
      <c r="D170" t="s">
        <v>15</v>
      </c>
      <c r="E170">
        <v>24</v>
      </c>
      <c r="F170">
        <v>233.6</v>
      </c>
      <c r="G170">
        <v>88.6</v>
      </c>
      <c r="H170">
        <v>17.5</v>
      </c>
      <c r="I170">
        <v>778.8</v>
      </c>
    </row>
    <row r="171" spans="1:9" x14ac:dyDescent="0.75">
      <c r="A171">
        <v>2012</v>
      </c>
      <c r="B171" t="s">
        <v>26</v>
      </c>
      <c r="C171" t="s">
        <v>12</v>
      </c>
      <c r="D171" t="s">
        <v>14</v>
      </c>
      <c r="E171">
        <v>20.9</v>
      </c>
      <c r="F171">
        <v>85.2</v>
      </c>
      <c r="G171">
        <v>75.400000000000006</v>
      </c>
      <c r="H171">
        <v>18.600000000000001</v>
      </c>
      <c r="I171">
        <v>401.9</v>
      </c>
    </row>
    <row r="172" spans="1:9" x14ac:dyDescent="0.75">
      <c r="A172">
        <v>2014</v>
      </c>
      <c r="B172" t="s">
        <v>28</v>
      </c>
      <c r="C172" t="s">
        <v>10</v>
      </c>
      <c r="D172" t="s">
        <v>18</v>
      </c>
      <c r="E172">
        <v>27.6</v>
      </c>
      <c r="F172">
        <v>66.3</v>
      </c>
      <c r="G172">
        <v>39.700000000000003</v>
      </c>
      <c r="H172">
        <v>3.4</v>
      </c>
      <c r="I172">
        <v>343.3</v>
      </c>
    </row>
    <row r="173" spans="1:9" x14ac:dyDescent="0.75">
      <c r="A173">
        <v>2010</v>
      </c>
      <c r="B173" t="s">
        <v>30</v>
      </c>
      <c r="C173" t="s">
        <v>12</v>
      </c>
      <c r="D173" t="s">
        <v>17</v>
      </c>
      <c r="E173">
        <v>-2.1</v>
      </c>
      <c r="F173">
        <v>44.8</v>
      </c>
      <c r="G173">
        <v>58.6</v>
      </c>
      <c r="H173">
        <v>18.5</v>
      </c>
      <c r="I173">
        <v>135.19999999999999</v>
      </c>
    </row>
    <row r="174" spans="1:9" x14ac:dyDescent="0.75">
      <c r="A174">
        <v>2003</v>
      </c>
      <c r="B174" t="s">
        <v>25</v>
      </c>
      <c r="C174" t="s">
        <v>12</v>
      </c>
      <c r="D174" t="s">
        <v>17</v>
      </c>
      <c r="E174">
        <v>34</v>
      </c>
      <c r="F174">
        <v>16</v>
      </c>
      <c r="G174">
        <v>73.099999999999994</v>
      </c>
      <c r="H174">
        <v>23.2</v>
      </c>
      <c r="I174">
        <v>136.9</v>
      </c>
    </row>
    <row r="175" spans="1:9" x14ac:dyDescent="0.75">
      <c r="A175">
        <v>2012</v>
      </c>
      <c r="B175" t="s">
        <v>28</v>
      </c>
      <c r="C175" t="s">
        <v>10</v>
      </c>
      <c r="D175" t="s">
        <v>16</v>
      </c>
      <c r="E175">
        <v>33.6</v>
      </c>
      <c r="F175">
        <v>42.3</v>
      </c>
      <c r="G175">
        <v>44.8</v>
      </c>
      <c r="H175">
        <v>36.1</v>
      </c>
      <c r="I175">
        <v>584.4</v>
      </c>
    </row>
    <row r="176" spans="1:9" x14ac:dyDescent="0.75">
      <c r="A176">
        <v>2006</v>
      </c>
      <c r="B176" t="s">
        <v>19</v>
      </c>
      <c r="C176" t="s">
        <v>9</v>
      </c>
      <c r="D176" t="s">
        <v>13</v>
      </c>
      <c r="E176">
        <v>-8.5</v>
      </c>
      <c r="F176">
        <v>23.8</v>
      </c>
      <c r="G176">
        <v>68.400000000000006</v>
      </c>
      <c r="H176">
        <v>32.799999999999997</v>
      </c>
      <c r="I176">
        <v>420.6</v>
      </c>
    </row>
    <row r="177" spans="1:9" x14ac:dyDescent="0.75">
      <c r="A177">
        <v>2018</v>
      </c>
      <c r="B177" t="s">
        <v>19</v>
      </c>
      <c r="C177" t="s">
        <v>9</v>
      </c>
      <c r="D177" t="s">
        <v>16</v>
      </c>
      <c r="E177">
        <v>31.3</v>
      </c>
      <c r="F177">
        <v>146.6</v>
      </c>
      <c r="G177">
        <v>70</v>
      </c>
      <c r="H177">
        <v>35.4</v>
      </c>
      <c r="I177">
        <v>258.60000000000002</v>
      </c>
    </row>
    <row r="178" spans="1:9" x14ac:dyDescent="0.75">
      <c r="A178">
        <v>2021</v>
      </c>
      <c r="B178" t="s">
        <v>22</v>
      </c>
      <c r="C178" t="s">
        <v>11</v>
      </c>
      <c r="D178" t="s">
        <v>13</v>
      </c>
      <c r="E178">
        <v>-3.6</v>
      </c>
      <c r="F178">
        <v>66.900000000000006</v>
      </c>
      <c r="G178">
        <v>39.799999999999997</v>
      </c>
      <c r="H178">
        <v>0.4</v>
      </c>
      <c r="I178">
        <v>529.79999999999995</v>
      </c>
    </row>
    <row r="179" spans="1:9" x14ac:dyDescent="0.75">
      <c r="A179">
        <v>2001</v>
      </c>
      <c r="B179" t="s">
        <v>23</v>
      </c>
      <c r="C179" t="s">
        <v>9</v>
      </c>
      <c r="D179" t="s">
        <v>16</v>
      </c>
      <c r="E179">
        <v>6.8</v>
      </c>
      <c r="F179">
        <v>112.1</v>
      </c>
      <c r="G179">
        <v>63.9</v>
      </c>
      <c r="H179">
        <v>10.9</v>
      </c>
      <c r="I179">
        <v>277</v>
      </c>
    </row>
    <row r="180" spans="1:9" x14ac:dyDescent="0.75">
      <c r="A180">
        <v>2009</v>
      </c>
      <c r="B180" t="s">
        <v>29</v>
      </c>
      <c r="C180" t="s">
        <v>11</v>
      </c>
      <c r="D180" t="s">
        <v>16</v>
      </c>
      <c r="E180">
        <v>27.2</v>
      </c>
      <c r="F180">
        <v>29.9</v>
      </c>
      <c r="G180">
        <v>76.3</v>
      </c>
      <c r="H180">
        <v>33.1</v>
      </c>
      <c r="I180">
        <v>504.3</v>
      </c>
    </row>
    <row r="181" spans="1:9" x14ac:dyDescent="0.75">
      <c r="A181">
        <v>2012</v>
      </c>
      <c r="B181" t="s">
        <v>20</v>
      </c>
      <c r="C181" t="s">
        <v>10</v>
      </c>
      <c r="D181" t="s">
        <v>16</v>
      </c>
      <c r="E181">
        <v>-2</v>
      </c>
      <c r="F181">
        <v>25.3</v>
      </c>
      <c r="G181">
        <v>59.9</v>
      </c>
      <c r="H181">
        <v>24.2</v>
      </c>
      <c r="I181">
        <v>351.4</v>
      </c>
    </row>
    <row r="182" spans="1:9" x14ac:dyDescent="0.75">
      <c r="A182">
        <v>2024</v>
      </c>
      <c r="B182" t="s">
        <v>22</v>
      </c>
      <c r="C182" t="s">
        <v>11</v>
      </c>
      <c r="D182" t="s">
        <v>13</v>
      </c>
      <c r="E182">
        <v>30.9</v>
      </c>
      <c r="F182">
        <v>79.5</v>
      </c>
      <c r="G182">
        <v>30.7</v>
      </c>
      <c r="H182">
        <v>0.3</v>
      </c>
      <c r="I182">
        <v>676.5</v>
      </c>
    </row>
    <row r="183" spans="1:9" x14ac:dyDescent="0.75">
      <c r="A183">
        <v>2020</v>
      </c>
      <c r="B183" t="s">
        <v>27</v>
      </c>
      <c r="C183" t="s">
        <v>9</v>
      </c>
      <c r="D183" t="s">
        <v>13</v>
      </c>
      <c r="E183">
        <v>31.6</v>
      </c>
      <c r="F183">
        <v>22.9</v>
      </c>
      <c r="G183">
        <v>30.5</v>
      </c>
      <c r="H183">
        <v>40.200000000000003</v>
      </c>
      <c r="I183">
        <v>674.5</v>
      </c>
    </row>
    <row r="184" spans="1:9" x14ac:dyDescent="0.75">
      <c r="A184">
        <v>2005</v>
      </c>
      <c r="B184" t="s">
        <v>20</v>
      </c>
      <c r="C184" t="s">
        <v>10</v>
      </c>
      <c r="D184" t="s">
        <v>16</v>
      </c>
      <c r="E184">
        <v>15.4</v>
      </c>
      <c r="F184">
        <v>34.9</v>
      </c>
      <c r="G184">
        <v>51.4</v>
      </c>
      <c r="H184">
        <v>38.6</v>
      </c>
      <c r="I184">
        <v>434.1</v>
      </c>
    </row>
    <row r="185" spans="1:9" x14ac:dyDescent="0.75">
      <c r="A185">
        <v>2011</v>
      </c>
      <c r="B185" t="s">
        <v>21</v>
      </c>
      <c r="C185" t="s">
        <v>11</v>
      </c>
      <c r="D185" t="s">
        <v>14</v>
      </c>
      <c r="E185">
        <v>-9.6999999999999993</v>
      </c>
      <c r="F185">
        <v>151.1</v>
      </c>
      <c r="G185">
        <v>85.6</v>
      </c>
      <c r="H185">
        <v>27.4</v>
      </c>
      <c r="I185">
        <v>345.6</v>
      </c>
    </row>
    <row r="186" spans="1:9" x14ac:dyDescent="0.75">
      <c r="A186">
        <v>2011</v>
      </c>
      <c r="B186" t="s">
        <v>26</v>
      </c>
      <c r="C186" t="s">
        <v>12</v>
      </c>
      <c r="D186" t="s">
        <v>15</v>
      </c>
      <c r="E186">
        <v>4.4000000000000004</v>
      </c>
      <c r="F186">
        <v>36.1</v>
      </c>
      <c r="G186">
        <v>43.7</v>
      </c>
      <c r="H186">
        <v>3.3</v>
      </c>
      <c r="I186">
        <v>353.8</v>
      </c>
    </row>
    <row r="187" spans="1:9" x14ac:dyDescent="0.75">
      <c r="A187">
        <v>2019</v>
      </c>
      <c r="B187" t="s">
        <v>27</v>
      </c>
      <c r="C187" t="s">
        <v>9</v>
      </c>
      <c r="D187" t="s">
        <v>15</v>
      </c>
      <c r="E187">
        <v>20.8</v>
      </c>
      <c r="F187">
        <v>12.7</v>
      </c>
      <c r="G187">
        <v>68.099999999999994</v>
      </c>
      <c r="H187">
        <v>38.299999999999997</v>
      </c>
      <c r="I187">
        <v>664</v>
      </c>
    </row>
    <row r="188" spans="1:9" x14ac:dyDescent="0.75">
      <c r="A188">
        <v>2010</v>
      </c>
      <c r="B188" t="s">
        <v>27</v>
      </c>
      <c r="C188" t="s">
        <v>9</v>
      </c>
      <c r="D188" t="s">
        <v>15</v>
      </c>
      <c r="E188">
        <v>39.1</v>
      </c>
      <c r="F188">
        <v>8.1</v>
      </c>
      <c r="G188">
        <v>43.3</v>
      </c>
      <c r="H188">
        <v>29.2</v>
      </c>
      <c r="I188">
        <v>329.7</v>
      </c>
    </row>
    <row r="189" spans="1:9" x14ac:dyDescent="0.75">
      <c r="A189">
        <v>2025</v>
      </c>
      <c r="B189" t="s">
        <v>22</v>
      </c>
      <c r="C189" t="s">
        <v>11</v>
      </c>
      <c r="D189" t="s">
        <v>13</v>
      </c>
      <c r="E189">
        <v>21.6</v>
      </c>
      <c r="F189">
        <v>11.1</v>
      </c>
      <c r="G189">
        <v>49.3</v>
      </c>
      <c r="H189">
        <v>39.1</v>
      </c>
      <c r="I189">
        <v>246.3</v>
      </c>
    </row>
    <row r="190" spans="1:9" x14ac:dyDescent="0.75">
      <c r="A190">
        <v>2022</v>
      </c>
      <c r="B190" t="s">
        <v>24</v>
      </c>
      <c r="C190" t="s">
        <v>10</v>
      </c>
      <c r="D190" t="s">
        <v>13</v>
      </c>
      <c r="E190">
        <v>3</v>
      </c>
      <c r="F190">
        <v>116.6</v>
      </c>
      <c r="G190">
        <v>80.900000000000006</v>
      </c>
      <c r="H190">
        <v>37.6</v>
      </c>
      <c r="I190">
        <v>159.30000000000001</v>
      </c>
    </row>
    <row r="191" spans="1:9" x14ac:dyDescent="0.75">
      <c r="A191">
        <v>2024</v>
      </c>
      <c r="B191" t="s">
        <v>23</v>
      </c>
      <c r="C191" t="s">
        <v>9</v>
      </c>
      <c r="D191" t="s">
        <v>14</v>
      </c>
      <c r="E191">
        <v>21.7</v>
      </c>
      <c r="F191">
        <v>31.5</v>
      </c>
      <c r="G191">
        <v>73.7</v>
      </c>
      <c r="H191">
        <v>40.200000000000003</v>
      </c>
      <c r="I191">
        <v>426.7</v>
      </c>
    </row>
    <row r="192" spans="1:9" x14ac:dyDescent="0.75">
      <c r="A192">
        <v>2006</v>
      </c>
      <c r="B192" t="s">
        <v>24</v>
      </c>
      <c r="C192" t="s">
        <v>10</v>
      </c>
      <c r="D192" t="s">
        <v>15</v>
      </c>
      <c r="E192">
        <v>17</v>
      </c>
      <c r="F192">
        <v>228.9</v>
      </c>
      <c r="G192">
        <v>35.700000000000003</v>
      </c>
      <c r="H192">
        <v>25.9</v>
      </c>
      <c r="I192">
        <v>437.5</v>
      </c>
    </row>
    <row r="193" spans="1:9" x14ac:dyDescent="0.75">
      <c r="A193">
        <v>2000</v>
      </c>
      <c r="B193" t="s">
        <v>22</v>
      </c>
      <c r="C193" t="s">
        <v>11</v>
      </c>
      <c r="D193" t="s">
        <v>15</v>
      </c>
      <c r="E193">
        <v>29</v>
      </c>
      <c r="F193">
        <v>136.69999999999999</v>
      </c>
      <c r="G193">
        <v>55.7</v>
      </c>
      <c r="H193">
        <v>7</v>
      </c>
      <c r="I193">
        <v>688.6</v>
      </c>
    </row>
    <row r="194" spans="1:9" x14ac:dyDescent="0.75">
      <c r="A194">
        <v>2000</v>
      </c>
      <c r="B194" t="s">
        <v>21</v>
      </c>
      <c r="C194" t="s">
        <v>11</v>
      </c>
      <c r="D194" t="s">
        <v>16</v>
      </c>
      <c r="E194">
        <v>-4.7</v>
      </c>
      <c r="F194">
        <v>174.9</v>
      </c>
      <c r="G194">
        <v>31.8</v>
      </c>
      <c r="H194">
        <v>33.6</v>
      </c>
      <c r="I194">
        <v>254.9</v>
      </c>
    </row>
    <row r="195" spans="1:9" x14ac:dyDescent="0.75">
      <c r="A195">
        <v>2024</v>
      </c>
      <c r="B195" t="s">
        <v>30</v>
      </c>
      <c r="C195" t="s">
        <v>12</v>
      </c>
      <c r="D195" t="s">
        <v>13</v>
      </c>
      <c r="E195">
        <v>28.1</v>
      </c>
      <c r="F195">
        <v>101.1</v>
      </c>
      <c r="G195">
        <v>58.9</v>
      </c>
      <c r="H195">
        <v>31</v>
      </c>
      <c r="I195">
        <v>366.7</v>
      </c>
    </row>
    <row r="196" spans="1:9" x14ac:dyDescent="0.75">
      <c r="A196">
        <v>2024</v>
      </c>
      <c r="B196" t="s">
        <v>25</v>
      </c>
      <c r="C196" t="s">
        <v>12</v>
      </c>
      <c r="D196" t="s">
        <v>15</v>
      </c>
      <c r="E196">
        <v>17.100000000000001</v>
      </c>
      <c r="F196">
        <v>76.599999999999994</v>
      </c>
      <c r="G196">
        <v>69.7</v>
      </c>
      <c r="H196">
        <v>37.1</v>
      </c>
      <c r="I196">
        <v>665.9</v>
      </c>
    </row>
    <row r="197" spans="1:9" x14ac:dyDescent="0.75">
      <c r="A197">
        <v>2019</v>
      </c>
      <c r="B197" t="s">
        <v>25</v>
      </c>
      <c r="C197" t="s">
        <v>12</v>
      </c>
      <c r="D197" t="s">
        <v>17</v>
      </c>
      <c r="E197">
        <v>38.1</v>
      </c>
      <c r="F197">
        <v>24.5</v>
      </c>
      <c r="G197">
        <v>37.1</v>
      </c>
      <c r="H197">
        <v>8.5</v>
      </c>
      <c r="I197">
        <v>676.5</v>
      </c>
    </row>
    <row r="198" spans="1:9" x14ac:dyDescent="0.75">
      <c r="A198">
        <v>2012</v>
      </c>
      <c r="B198" t="s">
        <v>23</v>
      </c>
      <c r="C198" t="s">
        <v>9</v>
      </c>
      <c r="D198" t="s">
        <v>14</v>
      </c>
      <c r="E198">
        <v>7.1</v>
      </c>
      <c r="F198">
        <v>49.9</v>
      </c>
      <c r="G198">
        <v>47.3</v>
      </c>
      <c r="H198">
        <v>9.6999999999999993</v>
      </c>
      <c r="I198">
        <v>369.2</v>
      </c>
    </row>
    <row r="199" spans="1:9" x14ac:dyDescent="0.75">
      <c r="A199">
        <v>2008</v>
      </c>
      <c r="B199" t="s">
        <v>21</v>
      </c>
      <c r="C199" t="s">
        <v>11</v>
      </c>
      <c r="D199" t="s">
        <v>17</v>
      </c>
      <c r="E199">
        <v>21.6</v>
      </c>
      <c r="F199">
        <v>82.1</v>
      </c>
      <c r="G199">
        <v>53.9</v>
      </c>
      <c r="H199">
        <v>44.5</v>
      </c>
      <c r="I199">
        <v>421.4</v>
      </c>
    </row>
    <row r="200" spans="1:9" x14ac:dyDescent="0.75">
      <c r="A200">
        <v>2002</v>
      </c>
      <c r="B200" t="s">
        <v>23</v>
      </c>
      <c r="C200" t="s">
        <v>9</v>
      </c>
      <c r="D200" t="s">
        <v>17</v>
      </c>
      <c r="E200">
        <v>36.6</v>
      </c>
      <c r="F200">
        <v>96.9</v>
      </c>
      <c r="G200">
        <v>85.2</v>
      </c>
      <c r="H200">
        <v>37.5</v>
      </c>
      <c r="I200">
        <v>312.3</v>
      </c>
    </row>
    <row r="201" spans="1:9" x14ac:dyDescent="0.75">
      <c r="A201">
        <v>2006</v>
      </c>
      <c r="B201" t="s">
        <v>28</v>
      </c>
      <c r="C201" t="s">
        <v>10</v>
      </c>
      <c r="D201" t="s">
        <v>14</v>
      </c>
      <c r="E201">
        <v>-4.9000000000000004</v>
      </c>
      <c r="F201">
        <v>17.5</v>
      </c>
      <c r="G201">
        <v>89.6</v>
      </c>
      <c r="H201">
        <v>45.4</v>
      </c>
      <c r="I201">
        <v>752.8</v>
      </c>
    </row>
    <row r="202" spans="1:9" x14ac:dyDescent="0.75">
      <c r="A202">
        <v>2005</v>
      </c>
      <c r="B202" t="s">
        <v>24</v>
      </c>
      <c r="C202" t="s">
        <v>10</v>
      </c>
      <c r="D202" t="s">
        <v>17</v>
      </c>
      <c r="E202">
        <v>36.9</v>
      </c>
      <c r="F202">
        <v>42.9</v>
      </c>
      <c r="G202">
        <v>32.700000000000003</v>
      </c>
      <c r="H202">
        <v>37.9</v>
      </c>
      <c r="I202">
        <v>183.1</v>
      </c>
    </row>
    <row r="203" spans="1:9" x14ac:dyDescent="0.75">
      <c r="A203">
        <v>2007</v>
      </c>
      <c r="B203" t="s">
        <v>25</v>
      </c>
      <c r="C203" t="s">
        <v>12</v>
      </c>
      <c r="D203" t="s">
        <v>15</v>
      </c>
      <c r="E203">
        <v>24.4</v>
      </c>
      <c r="F203">
        <v>46.9</v>
      </c>
      <c r="G203">
        <v>75.7</v>
      </c>
      <c r="H203">
        <v>29.9</v>
      </c>
      <c r="I203">
        <v>753.6</v>
      </c>
    </row>
    <row r="204" spans="1:9" x14ac:dyDescent="0.75">
      <c r="A204">
        <v>2008</v>
      </c>
      <c r="B204" t="s">
        <v>27</v>
      </c>
      <c r="C204" t="s">
        <v>9</v>
      </c>
      <c r="D204" t="s">
        <v>13</v>
      </c>
      <c r="E204">
        <v>-6.6</v>
      </c>
      <c r="F204">
        <v>45.4</v>
      </c>
      <c r="G204">
        <v>52.3</v>
      </c>
      <c r="H204">
        <v>32.700000000000003</v>
      </c>
      <c r="I204">
        <v>578.70000000000005</v>
      </c>
    </row>
    <row r="205" spans="1:9" x14ac:dyDescent="0.75">
      <c r="A205">
        <v>2004</v>
      </c>
      <c r="B205" t="s">
        <v>24</v>
      </c>
      <c r="C205" t="s">
        <v>10</v>
      </c>
      <c r="D205" t="s">
        <v>14</v>
      </c>
      <c r="E205">
        <v>5</v>
      </c>
      <c r="F205">
        <v>19.899999999999999</v>
      </c>
      <c r="G205">
        <v>53.5</v>
      </c>
      <c r="H205">
        <v>44.5</v>
      </c>
      <c r="I205">
        <v>472.1</v>
      </c>
    </row>
    <row r="206" spans="1:9" x14ac:dyDescent="0.75">
      <c r="A206">
        <v>2000</v>
      </c>
      <c r="B206" t="s">
        <v>29</v>
      </c>
      <c r="C206" t="s">
        <v>11</v>
      </c>
      <c r="D206" t="s">
        <v>16</v>
      </c>
      <c r="E206">
        <v>25.4</v>
      </c>
      <c r="F206">
        <v>161.69999999999999</v>
      </c>
      <c r="G206">
        <v>75.3</v>
      </c>
      <c r="H206">
        <v>28.9</v>
      </c>
      <c r="I206">
        <v>122.9</v>
      </c>
    </row>
    <row r="207" spans="1:9" x14ac:dyDescent="0.75">
      <c r="A207">
        <v>2018</v>
      </c>
      <c r="B207" t="s">
        <v>26</v>
      </c>
      <c r="C207" t="s">
        <v>12</v>
      </c>
      <c r="D207" t="s">
        <v>17</v>
      </c>
      <c r="E207">
        <v>-6.6</v>
      </c>
      <c r="F207">
        <v>41.7</v>
      </c>
      <c r="G207">
        <v>85.1</v>
      </c>
      <c r="H207">
        <v>31.6</v>
      </c>
      <c r="I207">
        <v>432.9</v>
      </c>
    </row>
    <row r="208" spans="1:9" x14ac:dyDescent="0.75">
      <c r="A208">
        <v>2009</v>
      </c>
      <c r="B208" t="s">
        <v>21</v>
      </c>
      <c r="C208" t="s">
        <v>11</v>
      </c>
      <c r="D208" t="s">
        <v>14</v>
      </c>
      <c r="E208">
        <v>19.100000000000001</v>
      </c>
      <c r="F208">
        <v>21.3</v>
      </c>
      <c r="G208">
        <v>87.1</v>
      </c>
      <c r="H208">
        <v>7.8</v>
      </c>
      <c r="I208">
        <v>385.4</v>
      </c>
    </row>
    <row r="209" spans="1:9" x14ac:dyDescent="0.75">
      <c r="A209">
        <v>2011</v>
      </c>
      <c r="B209" t="s">
        <v>20</v>
      </c>
      <c r="C209" t="s">
        <v>10</v>
      </c>
      <c r="D209" t="s">
        <v>18</v>
      </c>
      <c r="E209">
        <v>7.3</v>
      </c>
      <c r="F209">
        <v>164.3</v>
      </c>
      <c r="G209">
        <v>64.599999999999994</v>
      </c>
      <c r="H209">
        <v>23.7</v>
      </c>
      <c r="I209">
        <v>212.9</v>
      </c>
    </row>
    <row r="210" spans="1:9" x14ac:dyDescent="0.75">
      <c r="A210">
        <v>2023</v>
      </c>
      <c r="B210" t="s">
        <v>23</v>
      </c>
      <c r="C210" t="s">
        <v>9</v>
      </c>
      <c r="D210" t="s">
        <v>18</v>
      </c>
      <c r="E210">
        <v>21</v>
      </c>
      <c r="F210">
        <v>136.69999999999999</v>
      </c>
      <c r="G210">
        <v>51.4</v>
      </c>
      <c r="H210">
        <v>35.799999999999997</v>
      </c>
      <c r="I210">
        <v>559.5</v>
      </c>
    </row>
    <row r="211" spans="1:9" x14ac:dyDescent="0.75">
      <c r="A211">
        <v>2014</v>
      </c>
      <c r="B211" t="s">
        <v>24</v>
      </c>
      <c r="C211" t="s">
        <v>10</v>
      </c>
      <c r="D211" t="s">
        <v>13</v>
      </c>
      <c r="E211">
        <v>-7.7</v>
      </c>
      <c r="F211">
        <v>55.7</v>
      </c>
      <c r="G211">
        <v>77.3</v>
      </c>
      <c r="H211">
        <v>13.5</v>
      </c>
      <c r="I211">
        <v>779.8</v>
      </c>
    </row>
    <row r="212" spans="1:9" x14ac:dyDescent="0.75">
      <c r="A212">
        <v>2021</v>
      </c>
      <c r="B212" t="s">
        <v>26</v>
      </c>
      <c r="C212" t="s">
        <v>12</v>
      </c>
      <c r="D212" t="s">
        <v>15</v>
      </c>
      <c r="E212">
        <v>33.6</v>
      </c>
      <c r="F212">
        <v>34</v>
      </c>
      <c r="G212">
        <v>45.1</v>
      </c>
      <c r="H212">
        <v>10.1</v>
      </c>
      <c r="I212">
        <v>493.5</v>
      </c>
    </row>
    <row r="213" spans="1:9" x14ac:dyDescent="0.75">
      <c r="A213">
        <v>2023</v>
      </c>
      <c r="B213" t="s">
        <v>24</v>
      </c>
      <c r="C213" t="s">
        <v>10</v>
      </c>
      <c r="D213" t="s">
        <v>13</v>
      </c>
      <c r="E213">
        <v>38.700000000000003</v>
      </c>
      <c r="F213">
        <v>10.199999999999999</v>
      </c>
      <c r="G213">
        <v>63.8</v>
      </c>
      <c r="H213">
        <v>15.7</v>
      </c>
      <c r="I213">
        <v>600.29999999999995</v>
      </c>
    </row>
    <row r="214" spans="1:9" x14ac:dyDescent="0.75">
      <c r="A214">
        <v>2008</v>
      </c>
      <c r="B214" t="s">
        <v>20</v>
      </c>
      <c r="C214" t="s">
        <v>10</v>
      </c>
      <c r="D214" t="s">
        <v>13</v>
      </c>
      <c r="E214">
        <v>38.4</v>
      </c>
      <c r="F214">
        <v>72.599999999999994</v>
      </c>
      <c r="G214">
        <v>51.5</v>
      </c>
      <c r="H214">
        <v>12.1</v>
      </c>
      <c r="I214">
        <v>147.9</v>
      </c>
    </row>
    <row r="215" spans="1:9" x14ac:dyDescent="0.75">
      <c r="A215">
        <v>2019</v>
      </c>
      <c r="B215" t="s">
        <v>26</v>
      </c>
      <c r="C215" t="s">
        <v>12</v>
      </c>
      <c r="D215" t="s">
        <v>13</v>
      </c>
      <c r="E215">
        <v>27.5</v>
      </c>
      <c r="F215">
        <v>32.1</v>
      </c>
      <c r="G215">
        <v>69.400000000000006</v>
      </c>
      <c r="H215">
        <v>10.7</v>
      </c>
      <c r="I215">
        <v>392.4</v>
      </c>
    </row>
    <row r="216" spans="1:9" x14ac:dyDescent="0.75">
      <c r="A216">
        <v>2016</v>
      </c>
      <c r="B216" t="s">
        <v>29</v>
      </c>
      <c r="C216" t="s">
        <v>11</v>
      </c>
      <c r="D216" t="s">
        <v>13</v>
      </c>
      <c r="E216">
        <v>-3.5</v>
      </c>
      <c r="F216">
        <v>48.9</v>
      </c>
      <c r="G216">
        <v>44.4</v>
      </c>
      <c r="H216">
        <v>21.2</v>
      </c>
      <c r="I216">
        <v>181.5</v>
      </c>
    </row>
    <row r="217" spans="1:9" x14ac:dyDescent="0.75">
      <c r="A217">
        <v>2016</v>
      </c>
      <c r="B217" t="s">
        <v>20</v>
      </c>
      <c r="C217" t="s">
        <v>10</v>
      </c>
      <c r="D217" t="s">
        <v>16</v>
      </c>
      <c r="E217">
        <v>27.9</v>
      </c>
      <c r="F217">
        <v>154.80000000000001</v>
      </c>
      <c r="G217">
        <v>41.5</v>
      </c>
      <c r="H217">
        <v>45.4</v>
      </c>
      <c r="I217">
        <v>529</v>
      </c>
    </row>
    <row r="218" spans="1:9" x14ac:dyDescent="0.75">
      <c r="A218">
        <v>2025</v>
      </c>
      <c r="B218" t="s">
        <v>22</v>
      </c>
      <c r="C218" t="s">
        <v>11</v>
      </c>
      <c r="D218" t="s">
        <v>16</v>
      </c>
      <c r="E218">
        <v>-8.8000000000000007</v>
      </c>
      <c r="F218">
        <v>30.1</v>
      </c>
      <c r="G218">
        <v>85.1</v>
      </c>
      <c r="H218">
        <v>25.4</v>
      </c>
      <c r="I218">
        <v>756.9</v>
      </c>
    </row>
    <row r="219" spans="1:9" x14ac:dyDescent="0.75">
      <c r="A219">
        <v>2019</v>
      </c>
      <c r="B219" t="s">
        <v>19</v>
      </c>
      <c r="C219" t="s">
        <v>9</v>
      </c>
      <c r="D219" t="s">
        <v>14</v>
      </c>
      <c r="E219">
        <v>-8.9</v>
      </c>
      <c r="F219">
        <v>70.400000000000006</v>
      </c>
      <c r="G219">
        <v>36.1</v>
      </c>
      <c r="H219">
        <v>9.4</v>
      </c>
      <c r="I219">
        <v>563.20000000000005</v>
      </c>
    </row>
    <row r="220" spans="1:9" x14ac:dyDescent="0.75">
      <c r="A220">
        <v>2011</v>
      </c>
      <c r="B220" t="s">
        <v>22</v>
      </c>
      <c r="C220" t="s">
        <v>11</v>
      </c>
      <c r="D220" t="s">
        <v>18</v>
      </c>
      <c r="E220">
        <v>6.2</v>
      </c>
      <c r="F220">
        <v>85.9</v>
      </c>
      <c r="G220">
        <v>60.4</v>
      </c>
      <c r="H220">
        <v>3.8</v>
      </c>
      <c r="I220">
        <v>153.80000000000001</v>
      </c>
    </row>
    <row r="221" spans="1:9" x14ac:dyDescent="0.75">
      <c r="A221">
        <v>2006</v>
      </c>
      <c r="B221" t="s">
        <v>25</v>
      </c>
      <c r="C221" t="s">
        <v>12</v>
      </c>
      <c r="D221" t="s">
        <v>13</v>
      </c>
      <c r="E221">
        <v>14.4</v>
      </c>
      <c r="F221">
        <v>114.2</v>
      </c>
      <c r="G221">
        <v>43.3</v>
      </c>
      <c r="H221">
        <v>34.799999999999997</v>
      </c>
      <c r="I221">
        <v>348.3</v>
      </c>
    </row>
    <row r="222" spans="1:9" x14ac:dyDescent="0.75">
      <c r="A222">
        <v>2001</v>
      </c>
      <c r="B222" t="s">
        <v>24</v>
      </c>
      <c r="C222" t="s">
        <v>10</v>
      </c>
      <c r="D222" t="s">
        <v>14</v>
      </c>
      <c r="E222">
        <v>28.5</v>
      </c>
      <c r="F222">
        <v>46.2</v>
      </c>
      <c r="G222">
        <v>32.299999999999997</v>
      </c>
      <c r="H222">
        <v>19.100000000000001</v>
      </c>
      <c r="I222">
        <v>485.5</v>
      </c>
    </row>
    <row r="223" spans="1:9" x14ac:dyDescent="0.75">
      <c r="A223">
        <v>2002</v>
      </c>
      <c r="B223" t="s">
        <v>19</v>
      </c>
      <c r="C223" t="s">
        <v>9</v>
      </c>
      <c r="D223" t="s">
        <v>18</v>
      </c>
      <c r="E223">
        <v>24.2</v>
      </c>
      <c r="F223">
        <v>42.5</v>
      </c>
      <c r="G223">
        <v>32.200000000000003</v>
      </c>
      <c r="H223">
        <v>41.1</v>
      </c>
      <c r="I223">
        <v>382.2</v>
      </c>
    </row>
    <row r="224" spans="1:9" x14ac:dyDescent="0.75">
      <c r="A224">
        <v>2016</v>
      </c>
      <c r="B224" t="s">
        <v>22</v>
      </c>
      <c r="C224" t="s">
        <v>11</v>
      </c>
      <c r="D224" t="s">
        <v>17</v>
      </c>
      <c r="E224">
        <v>12.3</v>
      </c>
      <c r="F224">
        <v>41.7</v>
      </c>
      <c r="G224">
        <v>40.5</v>
      </c>
      <c r="H224">
        <v>33</v>
      </c>
      <c r="I224">
        <v>683.6</v>
      </c>
    </row>
    <row r="225" spans="1:9" x14ac:dyDescent="0.75">
      <c r="A225">
        <v>2004</v>
      </c>
      <c r="B225" t="s">
        <v>19</v>
      </c>
      <c r="C225" t="s">
        <v>9</v>
      </c>
      <c r="D225" t="s">
        <v>15</v>
      </c>
      <c r="E225">
        <v>3.7</v>
      </c>
      <c r="F225">
        <v>65.599999999999994</v>
      </c>
      <c r="G225">
        <v>82</v>
      </c>
      <c r="H225">
        <v>39.799999999999997</v>
      </c>
      <c r="I225">
        <v>670.3</v>
      </c>
    </row>
    <row r="226" spans="1:9" x14ac:dyDescent="0.75">
      <c r="A226">
        <v>2016</v>
      </c>
      <c r="B226" t="s">
        <v>30</v>
      </c>
      <c r="C226" t="s">
        <v>12</v>
      </c>
      <c r="D226" t="s">
        <v>16</v>
      </c>
      <c r="E226">
        <v>39.9</v>
      </c>
      <c r="F226">
        <v>133</v>
      </c>
      <c r="G226">
        <v>46.9</v>
      </c>
      <c r="H226">
        <v>13.6</v>
      </c>
      <c r="I226">
        <v>528.29999999999995</v>
      </c>
    </row>
    <row r="227" spans="1:9" x14ac:dyDescent="0.75">
      <c r="A227">
        <v>2023</v>
      </c>
      <c r="B227" t="s">
        <v>24</v>
      </c>
      <c r="C227" t="s">
        <v>10</v>
      </c>
      <c r="D227" t="s">
        <v>17</v>
      </c>
      <c r="E227">
        <v>11.3</v>
      </c>
      <c r="F227">
        <v>40.200000000000003</v>
      </c>
      <c r="G227">
        <v>87</v>
      </c>
      <c r="H227">
        <v>34.6</v>
      </c>
      <c r="I227">
        <v>361.4</v>
      </c>
    </row>
    <row r="228" spans="1:9" x14ac:dyDescent="0.75">
      <c r="A228">
        <v>2016</v>
      </c>
      <c r="B228" t="s">
        <v>19</v>
      </c>
      <c r="C228" t="s">
        <v>9</v>
      </c>
      <c r="D228" t="s">
        <v>18</v>
      </c>
      <c r="E228">
        <v>12.6</v>
      </c>
      <c r="F228">
        <v>2.6</v>
      </c>
      <c r="G228">
        <v>64.900000000000006</v>
      </c>
      <c r="H228">
        <v>13.2</v>
      </c>
      <c r="I228">
        <v>278.7</v>
      </c>
    </row>
    <row r="229" spans="1:9" x14ac:dyDescent="0.75">
      <c r="A229">
        <v>2016</v>
      </c>
      <c r="B229" t="s">
        <v>27</v>
      </c>
      <c r="C229" t="s">
        <v>9</v>
      </c>
      <c r="D229" t="s">
        <v>17</v>
      </c>
      <c r="E229">
        <v>-1.8</v>
      </c>
      <c r="F229">
        <v>92.6</v>
      </c>
      <c r="G229">
        <v>56.2</v>
      </c>
      <c r="H229">
        <v>47</v>
      </c>
      <c r="I229">
        <v>174.1</v>
      </c>
    </row>
    <row r="230" spans="1:9" x14ac:dyDescent="0.75">
      <c r="A230">
        <v>2001</v>
      </c>
      <c r="B230" t="s">
        <v>23</v>
      </c>
      <c r="C230" t="s">
        <v>9</v>
      </c>
      <c r="D230" t="s">
        <v>15</v>
      </c>
      <c r="E230">
        <v>29.7</v>
      </c>
      <c r="F230">
        <v>52.6</v>
      </c>
      <c r="G230">
        <v>64.8</v>
      </c>
      <c r="H230">
        <v>31.8</v>
      </c>
      <c r="I230">
        <v>348.4</v>
      </c>
    </row>
    <row r="231" spans="1:9" x14ac:dyDescent="0.75">
      <c r="A231">
        <v>2001</v>
      </c>
      <c r="B231" t="s">
        <v>23</v>
      </c>
      <c r="C231" t="s">
        <v>9</v>
      </c>
      <c r="D231" t="s">
        <v>18</v>
      </c>
      <c r="E231">
        <v>24.7</v>
      </c>
      <c r="F231">
        <v>72.8</v>
      </c>
      <c r="G231">
        <v>61</v>
      </c>
      <c r="H231">
        <v>16.2</v>
      </c>
      <c r="I231">
        <v>389.2</v>
      </c>
    </row>
    <row r="232" spans="1:9" x14ac:dyDescent="0.75">
      <c r="A232">
        <v>2021</v>
      </c>
      <c r="B232" t="s">
        <v>27</v>
      </c>
      <c r="C232" t="s">
        <v>9</v>
      </c>
      <c r="D232" t="s">
        <v>17</v>
      </c>
      <c r="E232">
        <v>1</v>
      </c>
      <c r="F232">
        <v>10.6</v>
      </c>
      <c r="G232">
        <v>75.5</v>
      </c>
      <c r="H232">
        <v>13.5</v>
      </c>
      <c r="I232">
        <v>573.1</v>
      </c>
    </row>
    <row r="233" spans="1:9" x14ac:dyDescent="0.75">
      <c r="A233">
        <v>2022</v>
      </c>
      <c r="B233" t="s">
        <v>26</v>
      </c>
      <c r="C233" t="s">
        <v>12</v>
      </c>
      <c r="D233" t="s">
        <v>16</v>
      </c>
      <c r="E233">
        <v>-5.9</v>
      </c>
      <c r="F233">
        <v>32.200000000000003</v>
      </c>
      <c r="G233">
        <v>46.9</v>
      </c>
      <c r="H233">
        <v>9.5</v>
      </c>
      <c r="I233">
        <v>560.70000000000005</v>
      </c>
    </row>
    <row r="234" spans="1:9" x14ac:dyDescent="0.75">
      <c r="A234">
        <v>2004</v>
      </c>
      <c r="B234" t="s">
        <v>28</v>
      </c>
      <c r="C234" t="s">
        <v>10</v>
      </c>
      <c r="D234" t="s">
        <v>16</v>
      </c>
      <c r="E234">
        <v>24</v>
      </c>
      <c r="F234">
        <v>87.5</v>
      </c>
      <c r="G234">
        <v>51.2</v>
      </c>
      <c r="H234">
        <v>34.700000000000003</v>
      </c>
      <c r="I234">
        <v>149.1</v>
      </c>
    </row>
    <row r="235" spans="1:9" x14ac:dyDescent="0.75">
      <c r="A235">
        <v>2000</v>
      </c>
      <c r="B235" t="s">
        <v>26</v>
      </c>
      <c r="C235" t="s">
        <v>12</v>
      </c>
      <c r="D235" t="s">
        <v>14</v>
      </c>
      <c r="E235">
        <v>22.7</v>
      </c>
      <c r="F235">
        <v>15.5</v>
      </c>
      <c r="G235">
        <v>83.6</v>
      </c>
      <c r="H235">
        <v>10.9</v>
      </c>
      <c r="I235">
        <v>376.7</v>
      </c>
    </row>
    <row r="236" spans="1:9" x14ac:dyDescent="0.75">
      <c r="A236">
        <v>2000</v>
      </c>
      <c r="B236" t="s">
        <v>20</v>
      </c>
      <c r="C236" t="s">
        <v>10</v>
      </c>
      <c r="D236" t="s">
        <v>17</v>
      </c>
      <c r="E236">
        <v>3.7</v>
      </c>
      <c r="F236">
        <v>70.3</v>
      </c>
      <c r="G236">
        <v>86.8</v>
      </c>
      <c r="H236">
        <v>29.8</v>
      </c>
      <c r="I236">
        <v>227.2</v>
      </c>
    </row>
    <row r="237" spans="1:9" x14ac:dyDescent="0.75">
      <c r="A237">
        <v>2018</v>
      </c>
      <c r="B237" t="s">
        <v>20</v>
      </c>
      <c r="C237" t="s">
        <v>10</v>
      </c>
      <c r="D237" t="s">
        <v>13</v>
      </c>
      <c r="E237">
        <v>37.5</v>
      </c>
      <c r="F237">
        <v>48.6</v>
      </c>
      <c r="G237">
        <v>83.6</v>
      </c>
      <c r="H237">
        <v>13.2</v>
      </c>
      <c r="I237">
        <v>209.8</v>
      </c>
    </row>
    <row r="238" spans="1:9" x14ac:dyDescent="0.75">
      <c r="A238">
        <v>2001</v>
      </c>
      <c r="B238" t="s">
        <v>19</v>
      </c>
      <c r="C238" t="s">
        <v>9</v>
      </c>
      <c r="D238" t="s">
        <v>17</v>
      </c>
      <c r="E238">
        <v>-2.4</v>
      </c>
      <c r="F238">
        <v>26.6</v>
      </c>
      <c r="G238">
        <v>55.2</v>
      </c>
      <c r="H238">
        <v>33.1</v>
      </c>
      <c r="I238">
        <v>679.1</v>
      </c>
    </row>
    <row r="239" spans="1:9" x14ac:dyDescent="0.75">
      <c r="A239">
        <v>2020</v>
      </c>
      <c r="B239" t="s">
        <v>22</v>
      </c>
      <c r="C239" t="s">
        <v>11</v>
      </c>
      <c r="D239" t="s">
        <v>18</v>
      </c>
      <c r="E239">
        <v>11.6</v>
      </c>
      <c r="F239">
        <v>24.7</v>
      </c>
      <c r="G239">
        <v>76.8</v>
      </c>
      <c r="H239">
        <v>40.700000000000003</v>
      </c>
      <c r="I239">
        <v>129.30000000000001</v>
      </c>
    </row>
    <row r="240" spans="1:9" x14ac:dyDescent="0.75">
      <c r="A240">
        <v>2011</v>
      </c>
      <c r="B240" t="s">
        <v>22</v>
      </c>
      <c r="C240" t="s">
        <v>11</v>
      </c>
      <c r="D240" t="s">
        <v>18</v>
      </c>
      <c r="E240">
        <v>37.200000000000003</v>
      </c>
      <c r="F240">
        <v>20.100000000000001</v>
      </c>
      <c r="G240">
        <v>58.6</v>
      </c>
      <c r="H240">
        <v>38.9</v>
      </c>
      <c r="I240">
        <v>393.4</v>
      </c>
    </row>
    <row r="241" spans="1:9" x14ac:dyDescent="0.75">
      <c r="A241">
        <v>2025</v>
      </c>
      <c r="B241" t="s">
        <v>23</v>
      </c>
      <c r="C241" t="s">
        <v>9</v>
      </c>
      <c r="D241" t="s">
        <v>17</v>
      </c>
      <c r="E241">
        <v>11</v>
      </c>
      <c r="F241">
        <v>52.4</v>
      </c>
      <c r="G241">
        <v>59.9</v>
      </c>
      <c r="H241">
        <v>38</v>
      </c>
      <c r="I241">
        <v>217.7</v>
      </c>
    </row>
    <row r="242" spans="1:9" x14ac:dyDescent="0.75">
      <c r="A242">
        <v>2005</v>
      </c>
      <c r="B242" t="s">
        <v>21</v>
      </c>
      <c r="C242" t="s">
        <v>11</v>
      </c>
      <c r="D242" t="s">
        <v>15</v>
      </c>
      <c r="E242">
        <v>21.9</v>
      </c>
      <c r="F242">
        <v>57.1</v>
      </c>
      <c r="G242">
        <v>42.3</v>
      </c>
      <c r="H242">
        <v>9.4</v>
      </c>
      <c r="I242">
        <v>715.5</v>
      </c>
    </row>
    <row r="243" spans="1:9" x14ac:dyDescent="0.75">
      <c r="A243">
        <v>2022</v>
      </c>
      <c r="B243" t="s">
        <v>26</v>
      </c>
      <c r="C243" t="s">
        <v>12</v>
      </c>
      <c r="D243" t="s">
        <v>16</v>
      </c>
      <c r="E243">
        <v>9.9</v>
      </c>
      <c r="F243">
        <v>37.1</v>
      </c>
      <c r="G243">
        <v>65.5</v>
      </c>
      <c r="H243">
        <v>4.4000000000000004</v>
      </c>
      <c r="I243">
        <v>489.9</v>
      </c>
    </row>
    <row r="244" spans="1:9" x14ac:dyDescent="0.75">
      <c r="A244">
        <v>2003</v>
      </c>
      <c r="B244" t="s">
        <v>30</v>
      </c>
      <c r="C244" t="s">
        <v>12</v>
      </c>
      <c r="D244" t="s">
        <v>18</v>
      </c>
      <c r="E244">
        <v>3.7</v>
      </c>
      <c r="F244">
        <v>18.899999999999999</v>
      </c>
      <c r="G244">
        <v>41.2</v>
      </c>
      <c r="H244">
        <v>34.9</v>
      </c>
      <c r="I244">
        <v>262</v>
      </c>
    </row>
    <row r="245" spans="1:9" x14ac:dyDescent="0.75">
      <c r="A245">
        <v>2022</v>
      </c>
      <c r="B245" t="s">
        <v>24</v>
      </c>
      <c r="C245" t="s">
        <v>10</v>
      </c>
      <c r="D245" t="s">
        <v>16</v>
      </c>
      <c r="E245">
        <v>39.200000000000003</v>
      </c>
      <c r="F245">
        <v>68.900000000000006</v>
      </c>
      <c r="G245">
        <v>49.9</v>
      </c>
      <c r="H245">
        <v>18.399999999999999</v>
      </c>
      <c r="I245">
        <v>451.7</v>
      </c>
    </row>
    <row r="246" spans="1:9" x14ac:dyDescent="0.75">
      <c r="A246">
        <v>2010</v>
      </c>
      <c r="B246" t="s">
        <v>25</v>
      </c>
      <c r="C246" t="s">
        <v>12</v>
      </c>
      <c r="D246" t="s">
        <v>18</v>
      </c>
      <c r="E246">
        <v>10.5</v>
      </c>
      <c r="F246">
        <v>93.8</v>
      </c>
      <c r="G246">
        <v>81.3</v>
      </c>
      <c r="H246">
        <v>21.6</v>
      </c>
      <c r="I246">
        <v>612</v>
      </c>
    </row>
    <row r="247" spans="1:9" x14ac:dyDescent="0.75">
      <c r="A247">
        <v>2023</v>
      </c>
      <c r="B247" t="s">
        <v>29</v>
      </c>
      <c r="C247" t="s">
        <v>11</v>
      </c>
      <c r="D247" t="s">
        <v>14</v>
      </c>
      <c r="E247">
        <v>34.700000000000003</v>
      </c>
      <c r="F247">
        <v>78</v>
      </c>
      <c r="G247">
        <v>42.4</v>
      </c>
      <c r="H247">
        <v>1.6</v>
      </c>
      <c r="I247">
        <v>770.7</v>
      </c>
    </row>
    <row r="248" spans="1:9" x14ac:dyDescent="0.75">
      <c r="A248">
        <v>2016</v>
      </c>
      <c r="B248" t="s">
        <v>22</v>
      </c>
      <c r="C248" t="s">
        <v>11</v>
      </c>
      <c r="D248" t="s">
        <v>13</v>
      </c>
      <c r="E248">
        <v>1.5</v>
      </c>
      <c r="F248">
        <v>179.5</v>
      </c>
      <c r="G248">
        <v>34.299999999999997</v>
      </c>
      <c r="H248">
        <v>13</v>
      </c>
      <c r="I248">
        <v>254.3</v>
      </c>
    </row>
    <row r="249" spans="1:9" x14ac:dyDescent="0.75">
      <c r="A249">
        <v>2005</v>
      </c>
      <c r="B249" t="s">
        <v>24</v>
      </c>
      <c r="C249" t="s">
        <v>10</v>
      </c>
      <c r="D249" t="s">
        <v>18</v>
      </c>
      <c r="E249">
        <v>0.7</v>
      </c>
      <c r="F249">
        <v>43.2</v>
      </c>
      <c r="G249">
        <v>34.1</v>
      </c>
      <c r="H249">
        <v>1.7</v>
      </c>
      <c r="I249">
        <v>720.3</v>
      </c>
    </row>
    <row r="250" spans="1:9" x14ac:dyDescent="0.75">
      <c r="A250">
        <v>2023</v>
      </c>
      <c r="B250" t="s">
        <v>29</v>
      </c>
      <c r="C250" t="s">
        <v>11</v>
      </c>
      <c r="D250" t="s">
        <v>16</v>
      </c>
      <c r="E250">
        <v>-8.4</v>
      </c>
      <c r="F250">
        <v>124.4</v>
      </c>
      <c r="G250">
        <v>86.4</v>
      </c>
      <c r="H250">
        <v>44</v>
      </c>
      <c r="I250">
        <v>754</v>
      </c>
    </row>
    <row r="251" spans="1:9" x14ac:dyDescent="0.75">
      <c r="A251">
        <v>2004</v>
      </c>
      <c r="B251" t="s">
        <v>24</v>
      </c>
      <c r="C251" t="s">
        <v>10</v>
      </c>
      <c r="D251" t="s">
        <v>14</v>
      </c>
      <c r="E251">
        <v>22.6</v>
      </c>
      <c r="F251">
        <v>28.9</v>
      </c>
      <c r="G251">
        <v>60.4</v>
      </c>
      <c r="H251">
        <v>12.2</v>
      </c>
      <c r="I251">
        <v>741.5</v>
      </c>
    </row>
    <row r="252" spans="1:9" x14ac:dyDescent="0.75">
      <c r="A252">
        <v>2019</v>
      </c>
      <c r="B252" t="s">
        <v>19</v>
      </c>
      <c r="C252" t="s">
        <v>9</v>
      </c>
      <c r="D252" t="s">
        <v>18</v>
      </c>
      <c r="E252">
        <v>8.4</v>
      </c>
      <c r="F252">
        <v>25</v>
      </c>
      <c r="G252">
        <v>54.6</v>
      </c>
      <c r="H252">
        <v>27.9</v>
      </c>
      <c r="I252">
        <v>544.79999999999995</v>
      </c>
    </row>
    <row r="253" spans="1:9" x14ac:dyDescent="0.75">
      <c r="A253">
        <v>2001</v>
      </c>
      <c r="B253" t="s">
        <v>29</v>
      </c>
      <c r="C253" t="s">
        <v>11</v>
      </c>
      <c r="D253" t="s">
        <v>15</v>
      </c>
      <c r="E253">
        <v>33.200000000000003</v>
      </c>
      <c r="F253">
        <v>54.9</v>
      </c>
      <c r="G253">
        <v>78.7</v>
      </c>
      <c r="H253">
        <v>1.9</v>
      </c>
      <c r="I253">
        <v>540.9</v>
      </c>
    </row>
    <row r="254" spans="1:9" x14ac:dyDescent="0.75">
      <c r="A254">
        <v>2005</v>
      </c>
      <c r="B254" t="s">
        <v>25</v>
      </c>
      <c r="C254" t="s">
        <v>12</v>
      </c>
      <c r="D254" t="s">
        <v>13</v>
      </c>
      <c r="E254">
        <v>13.7</v>
      </c>
      <c r="F254">
        <v>143</v>
      </c>
      <c r="G254">
        <v>80.099999999999994</v>
      </c>
      <c r="H254">
        <v>33.299999999999997</v>
      </c>
      <c r="I254">
        <v>382.2</v>
      </c>
    </row>
    <row r="255" spans="1:9" x14ac:dyDescent="0.75">
      <c r="A255">
        <v>2021</v>
      </c>
      <c r="B255" t="s">
        <v>24</v>
      </c>
      <c r="C255" t="s">
        <v>10</v>
      </c>
      <c r="D255" t="s">
        <v>18</v>
      </c>
      <c r="E255">
        <v>38.4</v>
      </c>
      <c r="F255">
        <v>39.5</v>
      </c>
      <c r="G255">
        <v>49.9</v>
      </c>
      <c r="H255">
        <v>16.2</v>
      </c>
      <c r="I255">
        <v>626.70000000000005</v>
      </c>
    </row>
    <row r="256" spans="1:9" x14ac:dyDescent="0.75">
      <c r="A256">
        <v>2010</v>
      </c>
      <c r="B256" t="s">
        <v>27</v>
      </c>
      <c r="C256" t="s">
        <v>9</v>
      </c>
      <c r="D256" t="s">
        <v>14</v>
      </c>
      <c r="E256">
        <v>-0.7</v>
      </c>
      <c r="F256">
        <v>10.6</v>
      </c>
      <c r="G256">
        <v>71.599999999999994</v>
      </c>
      <c r="H256">
        <v>44.9</v>
      </c>
      <c r="I256">
        <v>471.9</v>
      </c>
    </row>
    <row r="257" spans="1:9" x14ac:dyDescent="0.75">
      <c r="A257">
        <v>2015</v>
      </c>
      <c r="B257" t="s">
        <v>25</v>
      </c>
      <c r="C257" t="s">
        <v>12</v>
      </c>
      <c r="D257" t="s">
        <v>15</v>
      </c>
      <c r="E257">
        <v>33.4</v>
      </c>
      <c r="F257">
        <v>92.6</v>
      </c>
      <c r="G257">
        <v>76.3</v>
      </c>
      <c r="H257">
        <v>44.4</v>
      </c>
      <c r="I257">
        <v>574.20000000000005</v>
      </c>
    </row>
    <row r="258" spans="1:9" x14ac:dyDescent="0.75">
      <c r="A258">
        <v>2015</v>
      </c>
      <c r="B258" t="s">
        <v>29</v>
      </c>
      <c r="C258" t="s">
        <v>11</v>
      </c>
      <c r="D258" t="s">
        <v>17</v>
      </c>
      <c r="E258">
        <v>28.8</v>
      </c>
      <c r="F258">
        <v>47</v>
      </c>
      <c r="G258">
        <v>69.3</v>
      </c>
      <c r="H258">
        <v>16.3</v>
      </c>
      <c r="I258">
        <v>399.9</v>
      </c>
    </row>
    <row r="259" spans="1:9" x14ac:dyDescent="0.75">
      <c r="A259">
        <v>2000</v>
      </c>
      <c r="B259" t="s">
        <v>25</v>
      </c>
      <c r="C259" t="s">
        <v>12</v>
      </c>
      <c r="D259" t="s">
        <v>14</v>
      </c>
      <c r="E259">
        <v>28.5</v>
      </c>
      <c r="F259">
        <v>62.5</v>
      </c>
      <c r="G259">
        <v>39.1</v>
      </c>
      <c r="H259">
        <v>45</v>
      </c>
      <c r="I259">
        <v>612</v>
      </c>
    </row>
    <row r="260" spans="1:9" x14ac:dyDescent="0.75">
      <c r="A260">
        <v>2008</v>
      </c>
      <c r="B260" t="s">
        <v>24</v>
      </c>
      <c r="C260" t="s">
        <v>10</v>
      </c>
      <c r="D260" t="s">
        <v>14</v>
      </c>
      <c r="E260">
        <v>32.200000000000003</v>
      </c>
      <c r="F260">
        <v>26.2</v>
      </c>
      <c r="G260">
        <v>82.6</v>
      </c>
      <c r="H260">
        <v>49.8</v>
      </c>
      <c r="I260">
        <v>677.1</v>
      </c>
    </row>
    <row r="261" spans="1:9" x14ac:dyDescent="0.75">
      <c r="A261">
        <v>2005</v>
      </c>
      <c r="B261" t="s">
        <v>28</v>
      </c>
      <c r="C261" t="s">
        <v>10</v>
      </c>
      <c r="D261" t="s">
        <v>15</v>
      </c>
      <c r="E261">
        <v>28.1</v>
      </c>
      <c r="F261">
        <v>54.5</v>
      </c>
      <c r="G261">
        <v>62.3</v>
      </c>
      <c r="H261">
        <v>41.3</v>
      </c>
      <c r="I261">
        <v>202.5</v>
      </c>
    </row>
    <row r="262" spans="1:9" x14ac:dyDescent="0.75">
      <c r="A262">
        <v>2015</v>
      </c>
      <c r="B262" t="s">
        <v>24</v>
      </c>
      <c r="C262" t="s">
        <v>10</v>
      </c>
      <c r="D262" t="s">
        <v>14</v>
      </c>
      <c r="E262">
        <v>21.3</v>
      </c>
      <c r="F262">
        <v>12.4</v>
      </c>
      <c r="G262">
        <v>46.9</v>
      </c>
      <c r="H262">
        <v>42.2</v>
      </c>
      <c r="I262">
        <v>683.1</v>
      </c>
    </row>
    <row r="263" spans="1:9" x14ac:dyDescent="0.75">
      <c r="A263">
        <v>2002</v>
      </c>
      <c r="B263" t="s">
        <v>24</v>
      </c>
      <c r="C263" t="s">
        <v>10</v>
      </c>
      <c r="D263" t="s">
        <v>15</v>
      </c>
      <c r="E263">
        <v>-3.4</v>
      </c>
      <c r="F263">
        <v>163.30000000000001</v>
      </c>
      <c r="G263">
        <v>55.5</v>
      </c>
      <c r="H263">
        <v>12.5</v>
      </c>
      <c r="I263">
        <v>478.2</v>
      </c>
    </row>
    <row r="264" spans="1:9" x14ac:dyDescent="0.75">
      <c r="A264">
        <v>2019</v>
      </c>
      <c r="B264" t="s">
        <v>19</v>
      </c>
      <c r="C264" t="s">
        <v>9</v>
      </c>
      <c r="D264" t="s">
        <v>18</v>
      </c>
      <c r="E264">
        <v>-8.4</v>
      </c>
      <c r="F264">
        <v>104.6</v>
      </c>
      <c r="G264">
        <v>32.299999999999997</v>
      </c>
      <c r="H264">
        <v>28.8</v>
      </c>
      <c r="I264">
        <v>691.3</v>
      </c>
    </row>
    <row r="265" spans="1:9" x14ac:dyDescent="0.75">
      <c r="A265">
        <v>2003</v>
      </c>
      <c r="B265" t="s">
        <v>26</v>
      </c>
      <c r="C265" t="s">
        <v>12</v>
      </c>
      <c r="D265" t="s">
        <v>15</v>
      </c>
      <c r="E265">
        <v>36</v>
      </c>
      <c r="F265">
        <v>52.7</v>
      </c>
      <c r="G265">
        <v>37.700000000000003</v>
      </c>
      <c r="H265">
        <v>3.4</v>
      </c>
      <c r="I265">
        <v>401.9</v>
      </c>
    </row>
    <row r="266" spans="1:9" x14ac:dyDescent="0.75">
      <c r="A266">
        <v>2018</v>
      </c>
      <c r="B266" t="s">
        <v>27</v>
      </c>
      <c r="C266" t="s">
        <v>9</v>
      </c>
      <c r="D266" t="s">
        <v>15</v>
      </c>
      <c r="E266">
        <v>20.8</v>
      </c>
      <c r="F266">
        <v>90.8</v>
      </c>
      <c r="G266">
        <v>75.900000000000006</v>
      </c>
      <c r="H266">
        <v>4.7</v>
      </c>
      <c r="I266">
        <v>365.3</v>
      </c>
    </row>
    <row r="267" spans="1:9" x14ac:dyDescent="0.75">
      <c r="A267">
        <v>2025</v>
      </c>
      <c r="B267" t="s">
        <v>30</v>
      </c>
      <c r="C267" t="s">
        <v>12</v>
      </c>
      <c r="D267" t="s">
        <v>13</v>
      </c>
      <c r="E267">
        <v>29.8</v>
      </c>
      <c r="F267">
        <v>29</v>
      </c>
      <c r="G267">
        <v>30</v>
      </c>
      <c r="H267">
        <v>49.9</v>
      </c>
      <c r="I267">
        <v>740.5</v>
      </c>
    </row>
    <row r="268" spans="1:9" x14ac:dyDescent="0.75">
      <c r="A268">
        <v>2002</v>
      </c>
      <c r="B268" t="s">
        <v>22</v>
      </c>
      <c r="C268" t="s">
        <v>11</v>
      </c>
      <c r="D268" t="s">
        <v>15</v>
      </c>
      <c r="E268">
        <v>14.1</v>
      </c>
      <c r="F268">
        <v>101.4</v>
      </c>
      <c r="G268">
        <v>55</v>
      </c>
      <c r="H268">
        <v>16.3</v>
      </c>
      <c r="I268">
        <v>275.8</v>
      </c>
    </row>
    <row r="269" spans="1:9" x14ac:dyDescent="0.75">
      <c r="A269">
        <v>2018</v>
      </c>
      <c r="B269" t="s">
        <v>20</v>
      </c>
      <c r="C269" t="s">
        <v>10</v>
      </c>
      <c r="D269" t="s">
        <v>15</v>
      </c>
      <c r="E269">
        <v>-4.0999999999999996</v>
      </c>
      <c r="F269">
        <v>38.1</v>
      </c>
      <c r="G269">
        <v>61.4</v>
      </c>
      <c r="H269">
        <v>37.4</v>
      </c>
      <c r="I269">
        <v>690.9</v>
      </c>
    </row>
    <row r="270" spans="1:9" x14ac:dyDescent="0.75">
      <c r="A270">
        <v>2019</v>
      </c>
      <c r="B270" t="s">
        <v>26</v>
      </c>
      <c r="C270" t="s">
        <v>12</v>
      </c>
      <c r="D270" t="s">
        <v>17</v>
      </c>
      <c r="E270">
        <v>-3.7</v>
      </c>
      <c r="F270">
        <v>35.9</v>
      </c>
      <c r="G270">
        <v>33.299999999999997</v>
      </c>
      <c r="H270">
        <v>40.299999999999997</v>
      </c>
      <c r="I270">
        <v>438.8</v>
      </c>
    </row>
    <row r="271" spans="1:9" x14ac:dyDescent="0.75">
      <c r="A271">
        <v>2006</v>
      </c>
      <c r="B271" t="s">
        <v>20</v>
      </c>
      <c r="C271" t="s">
        <v>10</v>
      </c>
      <c r="D271" t="s">
        <v>18</v>
      </c>
      <c r="E271">
        <v>24.3</v>
      </c>
      <c r="F271">
        <v>21.4</v>
      </c>
      <c r="G271">
        <v>88.4</v>
      </c>
      <c r="H271">
        <v>42.9</v>
      </c>
      <c r="I271">
        <v>459.9</v>
      </c>
    </row>
    <row r="272" spans="1:9" x14ac:dyDescent="0.75">
      <c r="A272">
        <v>2019</v>
      </c>
      <c r="B272" t="s">
        <v>19</v>
      </c>
      <c r="C272" t="s">
        <v>9</v>
      </c>
      <c r="D272" t="s">
        <v>13</v>
      </c>
      <c r="E272">
        <v>11.5</v>
      </c>
      <c r="F272">
        <v>68.3</v>
      </c>
      <c r="G272">
        <v>43.6</v>
      </c>
      <c r="H272">
        <v>49.9</v>
      </c>
      <c r="I272">
        <v>315.89999999999998</v>
      </c>
    </row>
    <row r="273" spans="1:9" x14ac:dyDescent="0.75">
      <c r="A273">
        <v>2008</v>
      </c>
      <c r="B273" t="s">
        <v>27</v>
      </c>
      <c r="C273" t="s">
        <v>9</v>
      </c>
      <c r="D273" t="s">
        <v>17</v>
      </c>
      <c r="E273">
        <v>0</v>
      </c>
      <c r="F273">
        <v>50.9</v>
      </c>
      <c r="G273">
        <v>48.3</v>
      </c>
      <c r="H273">
        <v>12.1</v>
      </c>
      <c r="I273">
        <v>501.1</v>
      </c>
    </row>
    <row r="274" spans="1:9" x14ac:dyDescent="0.75">
      <c r="A274">
        <v>2000</v>
      </c>
      <c r="B274" t="s">
        <v>24</v>
      </c>
      <c r="C274" t="s">
        <v>10</v>
      </c>
      <c r="D274" t="s">
        <v>16</v>
      </c>
      <c r="E274">
        <v>14.6</v>
      </c>
      <c r="F274">
        <v>127.1</v>
      </c>
      <c r="G274">
        <v>48.2</v>
      </c>
      <c r="H274">
        <v>2</v>
      </c>
      <c r="I274">
        <v>327.60000000000002</v>
      </c>
    </row>
    <row r="275" spans="1:9" x14ac:dyDescent="0.75">
      <c r="A275">
        <v>2007</v>
      </c>
      <c r="B275" t="s">
        <v>23</v>
      </c>
      <c r="C275" t="s">
        <v>9</v>
      </c>
      <c r="D275" t="s">
        <v>18</v>
      </c>
      <c r="E275">
        <v>-6.8</v>
      </c>
      <c r="F275">
        <v>19.100000000000001</v>
      </c>
      <c r="G275">
        <v>43.8</v>
      </c>
      <c r="H275">
        <v>20.6</v>
      </c>
      <c r="I275">
        <v>127.5</v>
      </c>
    </row>
    <row r="276" spans="1:9" x14ac:dyDescent="0.75">
      <c r="A276">
        <v>2006</v>
      </c>
      <c r="B276" t="s">
        <v>22</v>
      </c>
      <c r="C276" t="s">
        <v>11</v>
      </c>
      <c r="D276" t="s">
        <v>18</v>
      </c>
      <c r="E276">
        <v>19.100000000000001</v>
      </c>
      <c r="F276">
        <v>68.5</v>
      </c>
      <c r="G276">
        <v>30.1</v>
      </c>
      <c r="H276">
        <v>6.5</v>
      </c>
      <c r="I276">
        <v>290.39999999999998</v>
      </c>
    </row>
    <row r="277" spans="1:9" x14ac:dyDescent="0.75">
      <c r="A277">
        <v>2017</v>
      </c>
      <c r="B277" t="s">
        <v>28</v>
      </c>
      <c r="C277" t="s">
        <v>10</v>
      </c>
      <c r="D277" t="s">
        <v>16</v>
      </c>
      <c r="E277">
        <v>3.4</v>
      </c>
      <c r="F277">
        <v>111.5</v>
      </c>
      <c r="G277">
        <v>73.8</v>
      </c>
      <c r="H277">
        <v>1.1000000000000001</v>
      </c>
      <c r="I277">
        <v>104.5</v>
      </c>
    </row>
    <row r="278" spans="1:9" x14ac:dyDescent="0.75">
      <c r="A278">
        <v>2007</v>
      </c>
      <c r="B278" t="s">
        <v>23</v>
      </c>
      <c r="C278" t="s">
        <v>9</v>
      </c>
      <c r="D278" t="s">
        <v>15</v>
      </c>
      <c r="E278">
        <v>29.9</v>
      </c>
      <c r="F278">
        <v>57.9</v>
      </c>
      <c r="G278">
        <v>88</v>
      </c>
      <c r="H278">
        <v>18</v>
      </c>
      <c r="I278">
        <v>784.8</v>
      </c>
    </row>
    <row r="279" spans="1:9" x14ac:dyDescent="0.75">
      <c r="A279">
        <v>2000</v>
      </c>
      <c r="B279" t="s">
        <v>19</v>
      </c>
      <c r="C279" t="s">
        <v>9</v>
      </c>
      <c r="D279" t="s">
        <v>17</v>
      </c>
      <c r="E279">
        <v>5.5</v>
      </c>
      <c r="F279">
        <v>37.5</v>
      </c>
      <c r="G279">
        <v>43.5</v>
      </c>
      <c r="H279">
        <v>39.200000000000003</v>
      </c>
      <c r="I279">
        <v>776</v>
      </c>
    </row>
    <row r="280" spans="1:9" x14ac:dyDescent="0.75">
      <c r="A280">
        <v>2010</v>
      </c>
      <c r="B280" t="s">
        <v>26</v>
      </c>
      <c r="C280" t="s">
        <v>12</v>
      </c>
      <c r="D280" t="s">
        <v>14</v>
      </c>
      <c r="E280">
        <v>12.8</v>
      </c>
      <c r="F280">
        <v>56.8</v>
      </c>
      <c r="G280">
        <v>69.8</v>
      </c>
      <c r="H280">
        <v>28.3</v>
      </c>
      <c r="I280">
        <v>376.6</v>
      </c>
    </row>
    <row r="281" spans="1:9" x14ac:dyDescent="0.75">
      <c r="A281">
        <v>2024</v>
      </c>
      <c r="B281" t="s">
        <v>28</v>
      </c>
      <c r="C281" t="s">
        <v>10</v>
      </c>
      <c r="D281" t="s">
        <v>13</v>
      </c>
      <c r="E281">
        <v>-9.4</v>
      </c>
      <c r="F281">
        <v>120.4</v>
      </c>
      <c r="G281">
        <v>74.5</v>
      </c>
      <c r="H281">
        <v>15.6</v>
      </c>
      <c r="I281">
        <v>609.9</v>
      </c>
    </row>
    <row r="282" spans="1:9" x14ac:dyDescent="0.75">
      <c r="A282">
        <v>2024</v>
      </c>
      <c r="B282" t="s">
        <v>25</v>
      </c>
      <c r="C282" t="s">
        <v>12</v>
      </c>
      <c r="D282" t="s">
        <v>14</v>
      </c>
      <c r="E282">
        <v>-6.4</v>
      </c>
      <c r="F282">
        <v>120.3</v>
      </c>
      <c r="G282">
        <v>80.900000000000006</v>
      </c>
      <c r="H282">
        <v>32.700000000000003</v>
      </c>
      <c r="I282">
        <v>342.1</v>
      </c>
    </row>
    <row r="283" spans="1:9" x14ac:dyDescent="0.75">
      <c r="A283">
        <v>2017</v>
      </c>
      <c r="B283" t="s">
        <v>29</v>
      </c>
      <c r="C283" t="s">
        <v>11</v>
      </c>
      <c r="D283" t="s">
        <v>16</v>
      </c>
      <c r="E283">
        <v>9.6</v>
      </c>
      <c r="F283">
        <v>45.6</v>
      </c>
      <c r="G283">
        <v>55.4</v>
      </c>
      <c r="H283">
        <v>11.6</v>
      </c>
      <c r="I283">
        <v>569.79999999999995</v>
      </c>
    </row>
    <row r="284" spans="1:9" x14ac:dyDescent="0.75">
      <c r="A284">
        <v>2022</v>
      </c>
      <c r="B284" t="s">
        <v>28</v>
      </c>
      <c r="C284" t="s">
        <v>10</v>
      </c>
      <c r="D284" t="s">
        <v>18</v>
      </c>
      <c r="E284">
        <v>14</v>
      </c>
      <c r="F284">
        <v>118.9</v>
      </c>
      <c r="G284">
        <v>48.2</v>
      </c>
      <c r="H284">
        <v>0.7</v>
      </c>
      <c r="I284">
        <v>663.8</v>
      </c>
    </row>
    <row r="285" spans="1:9" x14ac:dyDescent="0.75">
      <c r="A285">
        <v>2009</v>
      </c>
      <c r="B285" t="s">
        <v>30</v>
      </c>
      <c r="C285" t="s">
        <v>12</v>
      </c>
      <c r="D285" t="s">
        <v>18</v>
      </c>
      <c r="E285">
        <v>20</v>
      </c>
      <c r="F285">
        <v>49.1</v>
      </c>
      <c r="G285">
        <v>49.5</v>
      </c>
      <c r="H285">
        <v>38.200000000000003</v>
      </c>
      <c r="I285">
        <v>762.7</v>
      </c>
    </row>
    <row r="286" spans="1:9" x14ac:dyDescent="0.75">
      <c r="A286">
        <v>2002</v>
      </c>
      <c r="B286" t="s">
        <v>19</v>
      </c>
      <c r="C286" t="s">
        <v>9</v>
      </c>
      <c r="D286" t="s">
        <v>13</v>
      </c>
      <c r="E286">
        <v>4.5999999999999996</v>
      </c>
      <c r="F286">
        <v>90.1</v>
      </c>
      <c r="G286">
        <v>72.8</v>
      </c>
      <c r="H286">
        <v>31.2</v>
      </c>
      <c r="I286">
        <v>380.1</v>
      </c>
    </row>
    <row r="287" spans="1:9" x14ac:dyDescent="0.75">
      <c r="A287">
        <v>2006</v>
      </c>
      <c r="B287" t="s">
        <v>21</v>
      </c>
      <c r="C287" t="s">
        <v>11</v>
      </c>
      <c r="D287" t="s">
        <v>18</v>
      </c>
      <c r="E287">
        <v>24.7</v>
      </c>
      <c r="F287">
        <v>74.3</v>
      </c>
      <c r="G287">
        <v>79</v>
      </c>
      <c r="H287">
        <v>38.1</v>
      </c>
      <c r="I287">
        <v>648.29999999999995</v>
      </c>
    </row>
    <row r="288" spans="1:9" x14ac:dyDescent="0.75">
      <c r="A288">
        <v>2015</v>
      </c>
      <c r="B288" t="s">
        <v>29</v>
      </c>
      <c r="C288" t="s">
        <v>11</v>
      </c>
      <c r="D288" t="s">
        <v>18</v>
      </c>
      <c r="E288">
        <v>33</v>
      </c>
      <c r="F288">
        <v>36.299999999999997</v>
      </c>
      <c r="G288">
        <v>40.9</v>
      </c>
      <c r="H288">
        <v>1.9</v>
      </c>
      <c r="I288">
        <v>286.10000000000002</v>
      </c>
    </row>
    <row r="289" spans="1:9" x14ac:dyDescent="0.75">
      <c r="A289">
        <v>2025</v>
      </c>
      <c r="B289" t="s">
        <v>20</v>
      </c>
      <c r="C289" t="s">
        <v>10</v>
      </c>
      <c r="D289" t="s">
        <v>13</v>
      </c>
      <c r="E289">
        <v>29</v>
      </c>
      <c r="F289">
        <v>22.1</v>
      </c>
      <c r="G289">
        <v>52.3</v>
      </c>
      <c r="H289">
        <v>41.9</v>
      </c>
      <c r="I289">
        <v>793.2</v>
      </c>
    </row>
    <row r="290" spans="1:9" x14ac:dyDescent="0.75">
      <c r="A290">
        <v>2015</v>
      </c>
      <c r="B290" t="s">
        <v>22</v>
      </c>
      <c r="C290" t="s">
        <v>11</v>
      </c>
      <c r="D290" t="s">
        <v>17</v>
      </c>
      <c r="E290">
        <v>-8</v>
      </c>
      <c r="F290">
        <v>113.5</v>
      </c>
      <c r="G290">
        <v>84.1</v>
      </c>
      <c r="H290">
        <v>31</v>
      </c>
      <c r="I290">
        <v>118</v>
      </c>
    </row>
    <row r="291" spans="1:9" x14ac:dyDescent="0.75">
      <c r="A291">
        <v>2024</v>
      </c>
      <c r="B291" t="s">
        <v>20</v>
      </c>
      <c r="C291" t="s">
        <v>10</v>
      </c>
      <c r="D291" t="s">
        <v>17</v>
      </c>
      <c r="E291">
        <v>14</v>
      </c>
      <c r="F291">
        <v>135.1</v>
      </c>
      <c r="G291">
        <v>78.400000000000006</v>
      </c>
      <c r="H291">
        <v>28.2</v>
      </c>
      <c r="I291">
        <v>522.5</v>
      </c>
    </row>
    <row r="292" spans="1:9" x14ac:dyDescent="0.75">
      <c r="A292">
        <v>2019</v>
      </c>
      <c r="B292" t="s">
        <v>28</v>
      </c>
      <c r="C292" t="s">
        <v>10</v>
      </c>
      <c r="D292" t="s">
        <v>13</v>
      </c>
      <c r="E292">
        <v>-4.8</v>
      </c>
      <c r="F292">
        <v>67.3</v>
      </c>
      <c r="G292">
        <v>89.1</v>
      </c>
      <c r="H292">
        <v>31.2</v>
      </c>
      <c r="I292">
        <v>561.70000000000005</v>
      </c>
    </row>
    <row r="293" spans="1:9" x14ac:dyDescent="0.75">
      <c r="A293">
        <v>2016</v>
      </c>
      <c r="B293" t="s">
        <v>20</v>
      </c>
      <c r="C293" t="s">
        <v>10</v>
      </c>
      <c r="D293" t="s">
        <v>16</v>
      </c>
      <c r="E293">
        <v>2.1</v>
      </c>
      <c r="F293">
        <v>49.1</v>
      </c>
      <c r="G293">
        <v>75.3</v>
      </c>
      <c r="H293">
        <v>43.2</v>
      </c>
      <c r="I293">
        <v>581.6</v>
      </c>
    </row>
    <row r="294" spans="1:9" x14ac:dyDescent="0.75">
      <c r="A294">
        <v>2001</v>
      </c>
      <c r="B294" t="s">
        <v>30</v>
      </c>
      <c r="C294" t="s">
        <v>12</v>
      </c>
      <c r="D294" t="s">
        <v>18</v>
      </c>
      <c r="E294">
        <v>39.299999999999997</v>
      </c>
      <c r="F294">
        <v>16.8</v>
      </c>
      <c r="G294">
        <v>53.6</v>
      </c>
      <c r="H294">
        <v>29.3</v>
      </c>
      <c r="I294">
        <v>184.3</v>
      </c>
    </row>
    <row r="295" spans="1:9" x14ac:dyDescent="0.75">
      <c r="A295">
        <v>2000</v>
      </c>
      <c r="B295" t="s">
        <v>19</v>
      </c>
      <c r="C295" t="s">
        <v>9</v>
      </c>
      <c r="D295" t="s">
        <v>18</v>
      </c>
      <c r="E295">
        <v>-2.9</v>
      </c>
      <c r="F295">
        <v>111.5</v>
      </c>
      <c r="G295">
        <v>65.400000000000006</v>
      </c>
      <c r="H295">
        <v>29</v>
      </c>
      <c r="I295">
        <v>757</v>
      </c>
    </row>
    <row r="296" spans="1:9" x14ac:dyDescent="0.75">
      <c r="A296">
        <v>2015</v>
      </c>
      <c r="B296" t="s">
        <v>25</v>
      </c>
      <c r="C296" t="s">
        <v>12</v>
      </c>
      <c r="D296" t="s">
        <v>16</v>
      </c>
      <c r="E296">
        <v>14.9</v>
      </c>
      <c r="F296">
        <v>61.8</v>
      </c>
      <c r="G296">
        <v>69.7</v>
      </c>
      <c r="H296">
        <v>49.5</v>
      </c>
      <c r="I296">
        <v>226.8</v>
      </c>
    </row>
    <row r="297" spans="1:9" x14ac:dyDescent="0.75">
      <c r="A297">
        <v>2011</v>
      </c>
      <c r="B297" t="s">
        <v>26</v>
      </c>
      <c r="C297" t="s">
        <v>12</v>
      </c>
      <c r="D297" t="s">
        <v>17</v>
      </c>
      <c r="E297">
        <v>20.9</v>
      </c>
      <c r="F297">
        <v>40.6</v>
      </c>
      <c r="G297">
        <v>34.700000000000003</v>
      </c>
      <c r="H297">
        <v>37.799999999999997</v>
      </c>
      <c r="I297">
        <v>535.9</v>
      </c>
    </row>
    <row r="298" spans="1:9" x14ac:dyDescent="0.75">
      <c r="A298">
        <v>2004</v>
      </c>
      <c r="B298" t="s">
        <v>22</v>
      </c>
      <c r="C298" t="s">
        <v>11</v>
      </c>
      <c r="D298" t="s">
        <v>15</v>
      </c>
      <c r="E298">
        <v>25.1</v>
      </c>
      <c r="F298">
        <v>91.9</v>
      </c>
      <c r="G298">
        <v>62.7</v>
      </c>
      <c r="H298">
        <v>22.1</v>
      </c>
      <c r="I298">
        <v>255.9</v>
      </c>
    </row>
    <row r="299" spans="1:9" x14ac:dyDescent="0.75">
      <c r="A299">
        <v>2004</v>
      </c>
      <c r="B299" t="s">
        <v>30</v>
      </c>
      <c r="C299" t="s">
        <v>12</v>
      </c>
      <c r="D299" t="s">
        <v>15</v>
      </c>
      <c r="E299">
        <v>18</v>
      </c>
      <c r="F299">
        <v>13.9</v>
      </c>
      <c r="G299">
        <v>72.599999999999994</v>
      </c>
      <c r="H299">
        <v>35.4</v>
      </c>
      <c r="I299">
        <v>315.10000000000002</v>
      </c>
    </row>
    <row r="300" spans="1:9" x14ac:dyDescent="0.75">
      <c r="A300">
        <v>2022</v>
      </c>
      <c r="B300" t="s">
        <v>30</v>
      </c>
      <c r="C300" t="s">
        <v>12</v>
      </c>
      <c r="D300" t="s">
        <v>15</v>
      </c>
      <c r="E300">
        <v>-9.5</v>
      </c>
      <c r="F300">
        <v>20.399999999999999</v>
      </c>
      <c r="G300">
        <v>40</v>
      </c>
      <c r="H300">
        <v>19.5</v>
      </c>
      <c r="I300">
        <v>482.5</v>
      </c>
    </row>
    <row r="301" spans="1:9" x14ac:dyDescent="0.75">
      <c r="A301">
        <v>2008</v>
      </c>
      <c r="B301" t="s">
        <v>20</v>
      </c>
      <c r="C301" t="s">
        <v>10</v>
      </c>
      <c r="D301" t="s">
        <v>17</v>
      </c>
      <c r="E301">
        <v>6.3</v>
      </c>
      <c r="F301">
        <v>28.1</v>
      </c>
      <c r="G301">
        <v>76.8</v>
      </c>
      <c r="H301">
        <v>11.4</v>
      </c>
      <c r="I301">
        <v>392</v>
      </c>
    </row>
    <row r="302" spans="1:9" x14ac:dyDescent="0.75">
      <c r="A302">
        <v>2008</v>
      </c>
      <c r="B302" t="s">
        <v>20</v>
      </c>
      <c r="C302" t="s">
        <v>10</v>
      </c>
      <c r="D302" t="s">
        <v>17</v>
      </c>
      <c r="E302">
        <v>15.9</v>
      </c>
      <c r="F302">
        <v>72.7</v>
      </c>
      <c r="G302">
        <v>65</v>
      </c>
      <c r="H302">
        <v>29.8</v>
      </c>
      <c r="I302">
        <v>212.2</v>
      </c>
    </row>
    <row r="303" spans="1:9" x14ac:dyDescent="0.75">
      <c r="A303">
        <v>2002</v>
      </c>
      <c r="B303" t="s">
        <v>28</v>
      </c>
      <c r="C303" t="s">
        <v>10</v>
      </c>
      <c r="D303" t="s">
        <v>16</v>
      </c>
      <c r="E303">
        <v>-5.6</v>
      </c>
      <c r="F303">
        <v>57.3</v>
      </c>
      <c r="G303">
        <v>87.1</v>
      </c>
      <c r="H303">
        <v>46.4</v>
      </c>
      <c r="I303">
        <v>219.7</v>
      </c>
    </row>
    <row r="304" spans="1:9" x14ac:dyDescent="0.75">
      <c r="A304">
        <v>2018</v>
      </c>
      <c r="B304" t="s">
        <v>26</v>
      </c>
      <c r="C304" t="s">
        <v>12</v>
      </c>
      <c r="D304" t="s">
        <v>18</v>
      </c>
      <c r="E304">
        <v>7.5</v>
      </c>
      <c r="F304">
        <v>78.8</v>
      </c>
      <c r="G304">
        <v>32.5</v>
      </c>
      <c r="H304">
        <v>46.5</v>
      </c>
      <c r="I304">
        <v>392.7</v>
      </c>
    </row>
    <row r="305" spans="1:9" x14ac:dyDescent="0.75">
      <c r="A305">
        <v>2015</v>
      </c>
      <c r="B305" t="s">
        <v>23</v>
      </c>
      <c r="C305" t="s">
        <v>9</v>
      </c>
      <c r="D305" t="s">
        <v>16</v>
      </c>
      <c r="E305">
        <v>-8.3000000000000007</v>
      </c>
      <c r="F305">
        <v>106.5</v>
      </c>
      <c r="G305">
        <v>45.9</v>
      </c>
      <c r="H305">
        <v>17.100000000000001</v>
      </c>
      <c r="I305">
        <v>630.1</v>
      </c>
    </row>
    <row r="306" spans="1:9" x14ac:dyDescent="0.75">
      <c r="A306">
        <v>2015</v>
      </c>
      <c r="B306" t="s">
        <v>20</v>
      </c>
      <c r="C306" t="s">
        <v>10</v>
      </c>
      <c r="D306" t="s">
        <v>16</v>
      </c>
      <c r="E306">
        <v>-6.1</v>
      </c>
      <c r="F306">
        <v>80.8</v>
      </c>
      <c r="G306">
        <v>66.099999999999994</v>
      </c>
      <c r="H306">
        <v>26.4</v>
      </c>
      <c r="I306">
        <v>728.6</v>
      </c>
    </row>
    <row r="307" spans="1:9" x14ac:dyDescent="0.75">
      <c r="A307">
        <v>2002</v>
      </c>
      <c r="B307" t="s">
        <v>19</v>
      </c>
      <c r="C307" t="s">
        <v>9</v>
      </c>
      <c r="D307" t="s">
        <v>17</v>
      </c>
      <c r="E307">
        <v>9.8000000000000007</v>
      </c>
      <c r="F307">
        <v>165.6</v>
      </c>
      <c r="G307">
        <v>47.8</v>
      </c>
      <c r="H307">
        <v>10.6</v>
      </c>
      <c r="I307">
        <v>158.9</v>
      </c>
    </row>
    <row r="308" spans="1:9" x14ac:dyDescent="0.75">
      <c r="A308">
        <v>2019</v>
      </c>
      <c r="B308" t="s">
        <v>21</v>
      </c>
      <c r="C308" t="s">
        <v>11</v>
      </c>
      <c r="D308" t="s">
        <v>15</v>
      </c>
      <c r="E308">
        <v>-3.4</v>
      </c>
      <c r="F308">
        <v>106.3</v>
      </c>
      <c r="G308">
        <v>72.900000000000006</v>
      </c>
      <c r="H308">
        <v>49.8</v>
      </c>
      <c r="I308">
        <v>375.2</v>
      </c>
    </row>
    <row r="309" spans="1:9" x14ac:dyDescent="0.75">
      <c r="A309">
        <v>2023</v>
      </c>
      <c r="B309" t="s">
        <v>22</v>
      </c>
      <c r="C309" t="s">
        <v>11</v>
      </c>
      <c r="D309" t="s">
        <v>14</v>
      </c>
      <c r="E309">
        <v>18.399999999999999</v>
      </c>
      <c r="F309">
        <v>45.5</v>
      </c>
      <c r="G309">
        <v>75.5</v>
      </c>
      <c r="H309">
        <v>49.1</v>
      </c>
      <c r="I309">
        <v>170.2</v>
      </c>
    </row>
    <row r="310" spans="1:9" x14ac:dyDescent="0.75">
      <c r="A310">
        <v>2021</v>
      </c>
      <c r="B310" t="s">
        <v>24</v>
      </c>
      <c r="C310" t="s">
        <v>10</v>
      </c>
      <c r="D310" t="s">
        <v>18</v>
      </c>
      <c r="E310">
        <v>24.5</v>
      </c>
      <c r="F310">
        <v>32</v>
      </c>
      <c r="G310">
        <v>36.200000000000003</v>
      </c>
      <c r="H310">
        <v>32.5</v>
      </c>
      <c r="I310">
        <v>111.6</v>
      </c>
    </row>
    <row r="311" spans="1:9" x14ac:dyDescent="0.75">
      <c r="A311">
        <v>2023</v>
      </c>
      <c r="B311" t="s">
        <v>20</v>
      </c>
      <c r="C311" t="s">
        <v>10</v>
      </c>
      <c r="D311" t="s">
        <v>17</v>
      </c>
      <c r="E311">
        <v>30</v>
      </c>
      <c r="F311">
        <v>46.6</v>
      </c>
      <c r="G311">
        <v>60.8</v>
      </c>
      <c r="H311">
        <v>40.200000000000003</v>
      </c>
      <c r="I311">
        <v>563.20000000000005</v>
      </c>
    </row>
    <row r="312" spans="1:9" x14ac:dyDescent="0.75">
      <c r="A312">
        <v>2000</v>
      </c>
      <c r="B312" t="s">
        <v>19</v>
      </c>
      <c r="C312" t="s">
        <v>9</v>
      </c>
      <c r="D312" t="s">
        <v>15</v>
      </c>
      <c r="E312">
        <v>0</v>
      </c>
      <c r="F312">
        <v>82.8</v>
      </c>
      <c r="G312">
        <v>60.5</v>
      </c>
      <c r="H312">
        <v>35.799999999999997</v>
      </c>
      <c r="I312">
        <v>521.70000000000005</v>
      </c>
    </row>
    <row r="313" spans="1:9" x14ac:dyDescent="0.75">
      <c r="A313">
        <v>2023</v>
      </c>
      <c r="B313" t="s">
        <v>19</v>
      </c>
      <c r="C313" t="s">
        <v>9</v>
      </c>
      <c r="D313" t="s">
        <v>14</v>
      </c>
      <c r="E313">
        <v>-1.6</v>
      </c>
      <c r="F313">
        <v>35</v>
      </c>
      <c r="G313">
        <v>52.2</v>
      </c>
      <c r="H313">
        <v>29.7</v>
      </c>
      <c r="I313">
        <v>214.1</v>
      </c>
    </row>
    <row r="314" spans="1:9" x14ac:dyDescent="0.75">
      <c r="A314">
        <v>2019</v>
      </c>
      <c r="B314" t="s">
        <v>22</v>
      </c>
      <c r="C314" t="s">
        <v>11</v>
      </c>
      <c r="D314" t="s">
        <v>14</v>
      </c>
      <c r="E314">
        <v>-4.8</v>
      </c>
      <c r="F314">
        <v>84.4</v>
      </c>
      <c r="G314">
        <v>86</v>
      </c>
      <c r="H314">
        <v>2.7</v>
      </c>
      <c r="I314">
        <v>263.7</v>
      </c>
    </row>
    <row r="315" spans="1:9" x14ac:dyDescent="0.75">
      <c r="A315">
        <v>2010</v>
      </c>
      <c r="B315" t="s">
        <v>23</v>
      </c>
      <c r="C315" t="s">
        <v>9</v>
      </c>
      <c r="D315" t="s">
        <v>17</v>
      </c>
      <c r="E315">
        <v>21.8</v>
      </c>
      <c r="F315">
        <v>77.8</v>
      </c>
      <c r="G315">
        <v>79.7</v>
      </c>
      <c r="H315">
        <v>22.7</v>
      </c>
      <c r="I315">
        <v>116.6</v>
      </c>
    </row>
    <row r="316" spans="1:9" x14ac:dyDescent="0.75">
      <c r="A316">
        <v>2016</v>
      </c>
      <c r="B316" t="s">
        <v>19</v>
      </c>
      <c r="C316" t="s">
        <v>9</v>
      </c>
      <c r="D316" t="s">
        <v>13</v>
      </c>
      <c r="E316">
        <v>25.3</v>
      </c>
      <c r="F316">
        <v>21.8</v>
      </c>
      <c r="G316">
        <v>71.8</v>
      </c>
      <c r="H316">
        <v>33.700000000000003</v>
      </c>
      <c r="I316">
        <v>684.5</v>
      </c>
    </row>
    <row r="317" spans="1:9" x14ac:dyDescent="0.75">
      <c r="A317">
        <v>2007</v>
      </c>
      <c r="B317" t="s">
        <v>21</v>
      </c>
      <c r="C317" t="s">
        <v>11</v>
      </c>
      <c r="D317" t="s">
        <v>18</v>
      </c>
      <c r="E317">
        <v>-8.4</v>
      </c>
      <c r="F317">
        <v>105</v>
      </c>
      <c r="G317">
        <v>72.900000000000006</v>
      </c>
      <c r="H317">
        <v>33.9</v>
      </c>
      <c r="I317">
        <v>782.3</v>
      </c>
    </row>
    <row r="318" spans="1:9" x14ac:dyDescent="0.75">
      <c r="A318">
        <v>2003</v>
      </c>
      <c r="B318" t="s">
        <v>19</v>
      </c>
      <c r="C318" t="s">
        <v>9</v>
      </c>
      <c r="D318" t="s">
        <v>14</v>
      </c>
      <c r="E318">
        <v>36.799999999999997</v>
      </c>
      <c r="F318">
        <v>65.599999999999994</v>
      </c>
      <c r="G318">
        <v>57.7</v>
      </c>
      <c r="H318">
        <v>18.7</v>
      </c>
      <c r="I318">
        <v>194.8</v>
      </c>
    </row>
    <row r="319" spans="1:9" x14ac:dyDescent="0.75">
      <c r="A319">
        <v>2005</v>
      </c>
      <c r="B319" t="s">
        <v>19</v>
      </c>
      <c r="C319" t="s">
        <v>9</v>
      </c>
      <c r="D319" t="s">
        <v>17</v>
      </c>
      <c r="E319">
        <v>-7.4</v>
      </c>
      <c r="F319">
        <v>160.30000000000001</v>
      </c>
      <c r="G319">
        <v>85.3</v>
      </c>
      <c r="H319">
        <v>47.1</v>
      </c>
      <c r="I319">
        <v>262</v>
      </c>
    </row>
    <row r="320" spans="1:9" x14ac:dyDescent="0.75">
      <c r="A320">
        <v>2007</v>
      </c>
      <c r="B320" t="s">
        <v>19</v>
      </c>
      <c r="C320" t="s">
        <v>9</v>
      </c>
      <c r="D320" t="s">
        <v>17</v>
      </c>
      <c r="E320">
        <v>17.100000000000001</v>
      </c>
      <c r="F320">
        <v>49.3</v>
      </c>
      <c r="G320">
        <v>71.7</v>
      </c>
      <c r="H320">
        <v>8.4</v>
      </c>
      <c r="I320">
        <v>707.9</v>
      </c>
    </row>
    <row r="321" spans="1:9" x14ac:dyDescent="0.75">
      <c r="A321">
        <v>2019</v>
      </c>
      <c r="B321" t="s">
        <v>25</v>
      </c>
      <c r="C321" t="s">
        <v>12</v>
      </c>
      <c r="D321" t="s">
        <v>15</v>
      </c>
      <c r="E321">
        <v>25.5</v>
      </c>
      <c r="F321">
        <v>39.200000000000003</v>
      </c>
      <c r="G321">
        <v>73.7</v>
      </c>
      <c r="H321">
        <v>25</v>
      </c>
      <c r="I321">
        <v>748.5</v>
      </c>
    </row>
    <row r="322" spans="1:9" x14ac:dyDescent="0.75">
      <c r="A322">
        <v>2002</v>
      </c>
      <c r="B322" t="s">
        <v>25</v>
      </c>
      <c r="C322" t="s">
        <v>12</v>
      </c>
      <c r="D322" t="s">
        <v>13</v>
      </c>
      <c r="E322">
        <v>33.5</v>
      </c>
      <c r="F322">
        <v>19.3</v>
      </c>
      <c r="G322">
        <v>81.7</v>
      </c>
      <c r="H322">
        <v>34.5</v>
      </c>
      <c r="I322">
        <v>393.7</v>
      </c>
    </row>
    <row r="323" spans="1:9" x14ac:dyDescent="0.75">
      <c r="A323">
        <v>2015</v>
      </c>
      <c r="B323" t="s">
        <v>23</v>
      </c>
      <c r="C323" t="s">
        <v>9</v>
      </c>
      <c r="D323" t="s">
        <v>18</v>
      </c>
      <c r="E323">
        <v>25.7</v>
      </c>
      <c r="F323">
        <v>19</v>
      </c>
      <c r="G323">
        <v>46.4</v>
      </c>
      <c r="H323">
        <v>34.9</v>
      </c>
      <c r="I323">
        <v>135.4</v>
      </c>
    </row>
    <row r="324" spans="1:9" x14ac:dyDescent="0.75">
      <c r="A324">
        <v>2024</v>
      </c>
      <c r="B324" t="s">
        <v>20</v>
      </c>
      <c r="C324" t="s">
        <v>10</v>
      </c>
      <c r="D324" t="s">
        <v>16</v>
      </c>
      <c r="E324">
        <v>30.1</v>
      </c>
      <c r="F324">
        <v>96.6</v>
      </c>
      <c r="G324">
        <v>78.400000000000006</v>
      </c>
      <c r="H324">
        <v>32.4</v>
      </c>
      <c r="I324">
        <v>127.6</v>
      </c>
    </row>
    <row r="325" spans="1:9" x14ac:dyDescent="0.75">
      <c r="A325">
        <v>2002</v>
      </c>
      <c r="B325" t="s">
        <v>19</v>
      </c>
      <c r="C325" t="s">
        <v>9</v>
      </c>
      <c r="D325" t="s">
        <v>15</v>
      </c>
      <c r="E325">
        <v>7</v>
      </c>
      <c r="F325">
        <v>149.80000000000001</v>
      </c>
      <c r="G325">
        <v>41.7</v>
      </c>
      <c r="H325">
        <v>13.8</v>
      </c>
      <c r="I325">
        <v>501.8</v>
      </c>
    </row>
    <row r="326" spans="1:9" x14ac:dyDescent="0.75">
      <c r="A326">
        <v>2024</v>
      </c>
      <c r="B326" t="s">
        <v>26</v>
      </c>
      <c r="C326" t="s">
        <v>12</v>
      </c>
      <c r="D326" t="s">
        <v>14</v>
      </c>
      <c r="E326">
        <v>30.7</v>
      </c>
      <c r="F326">
        <v>46.1</v>
      </c>
      <c r="G326">
        <v>50.7</v>
      </c>
      <c r="H326">
        <v>7.8</v>
      </c>
      <c r="I326">
        <v>375</v>
      </c>
    </row>
    <row r="327" spans="1:9" x14ac:dyDescent="0.75">
      <c r="A327">
        <v>2017</v>
      </c>
      <c r="B327" t="s">
        <v>20</v>
      </c>
      <c r="C327" t="s">
        <v>10</v>
      </c>
      <c r="D327" t="s">
        <v>14</v>
      </c>
      <c r="E327">
        <v>-6</v>
      </c>
      <c r="F327">
        <v>43.7</v>
      </c>
      <c r="G327">
        <v>50.1</v>
      </c>
      <c r="H327">
        <v>31.8</v>
      </c>
      <c r="I327">
        <v>120.1</v>
      </c>
    </row>
    <row r="328" spans="1:9" x14ac:dyDescent="0.75">
      <c r="A328">
        <v>2013</v>
      </c>
      <c r="B328" t="s">
        <v>23</v>
      </c>
      <c r="C328" t="s">
        <v>9</v>
      </c>
      <c r="D328" t="s">
        <v>15</v>
      </c>
      <c r="E328">
        <v>34.700000000000003</v>
      </c>
      <c r="F328">
        <v>52.8</v>
      </c>
      <c r="G328">
        <v>88.7</v>
      </c>
      <c r="H328">
        <v>30</v>
      </c>
      <c r="I328">
        <v>508.3</v>
      </c>
    </row>
    <row r="329" spans="1:9" x14ac:dyDescent="0.75">
      <c r="A329">
        <v>2017</v>
      </c>
      <c r="B329" t="s">
        <v>27</v>
      </c>
      <c r="C329" t="s">
        <v>9</v>
      </c>
      <c r="D329" t="s">
        <v>17</v>
      </c>
      <c r="E329">
        <v>17.399999999999999</v>
      </c>
      <c r="F329">
        <v>109.8</v>
      </c>
      <c r="G329">
        <v>81.400000000000006</v>
      </c>
      <c r="H329">
        <v>9</v>
      </c>
      <c r="I329">
        <v>107.9</v>
      </c>
    </row>
    <row r="330" spans="1:9" x14ac:dyDescent="0.75">
      <c r="A330">
        <v>2001</v>
      </c>
      <c r="B330" t="s">
        <v>20</v>
      </c>
      <c r="C330" t="s">
        <v>10</v>
      </c>
      <c r="D330" t="s">
        <v>14</v>
      </c>
      <c r="E330">
        <v>30.9</v>
      </c>
      <c r="F330">
        <v>22</v>
      </c>
      <c r="G330">
        <v>72.099999999999994</v>
      </c>
      <c r="H330">
        <v>35.299999999999997</v>
      </c>
      <c r="I330">
        <v>651.20000000000005</v>
      </c>
    </row>
    <row r="331" spans="1:9" x14ac:dyDescent="0.75">
      <c r="A331">
        <v>2021</v>
      </c>
      <c r="B331" t="s">
        <v>20</v>
      </c>
      <c r="C331" t="s">
        <v>10</v>
      </c>
      <c r="D331" t="s">
        <v>13</v>
      </c>
      <c r="E331">
        <v>12.6</v>
      </c>
      <c r="F331">
        <v>59.8</v>
      </c>
      <c r="G331">
        <v>73.599999999999994</v>
      </c>
      <c r="H331">
        <v>22.8</v>
      </c>
      <c r="I331">
        <v>314.5</v>
      </c>
    </row>
    <row r="332" spans="1:9" x14ac:dyDescent="0.75">
      <c r="A332">
        <v>2002</v>
      </c>
      <c r="B332" t="s">
        <v>29</v>
      </c>
      <c r="C332" t="s">
        <v>11</v>
      </c>
      <c r="D332" t="s">
        <v>18</v>
      </c>
      <c r="E332">
        <v>22.2</v>
      </c>
      <c r="F332">
        <v>98.1</v>
      </c>
      <c r="G332">
        <v>63.7</v>
      </c>
      <c r="H332">
        <v>33.4</v>
      </c>
      <c r="I332">
        <v>128.19999999999999</v>
      </c>
    </row>
    <row r="333" spans="1:9" x14ac:dyDescent="0.75">
      <c r="A333">
        <v>2015</v>
      </c>
      <c r="B333" t="s">
        <v>28</v>
      </c>
      <c r="C333" t="s">
        <v>10</v>
      </c>
      <c r="D333" t="s">
        <v>13</v>
      </c>
      <c r="E333">
        <v>16.3</v>
      </c>
      <c r="F333">
        <v>72</v>
      </c>
      <c r="G333">
        <v>86.8</v>
      </c>
      <c r="H333">
        <v>41.9</v>
      </c>
      <c r="I333">
        <v>511.8</v>
      </c>
    </row>
    <row r="334" spans="1:9" x14ac:dyDescent="0.75">
      <c r="A334">
        <v>2008</v>
      </c>
      <c r="B334" t="s">
        <v>24</v>
      </c>
      <c r="C334" t="s">
        <v>10</v>
      </c>
      <c r="D334" t="s">
        <v>14</v>
      </c>
      <c r="E334">
        <v>26.6</v>
      </c>
      <c r="F334">
        <v>1.4</v>
      </c>
      <c r="G334">
        <v>59.8</v>
      </c>
      <c r="H334">
        <v>8.5</v>
      </c>
      <c r="I334">
        <v>378.4</v>
      </c>
    </row>
    <row r="335" spans="1:9" x14ac:dyDescent="0.75">
      <c r="A335">
        <v>2003</v>
      </c>
      <c r="B335" t="s">
        <v>29</v>
      </c>
      <c r="C335" t="s">
        <v>11</v>
      </c>
      <c r="D335" t="s">
        <v>16</v>
      </c>
      <c r="E335">
        <v>-5.9</v>
      </c>
      <c r="F335">
        <v>81.099999999999994</v>
      </c>
      <c r="G335">
        <v>52.8</v>
      </c>
      <c r="H335">
        <v>1</v>
      </c>
      <c r="I335">
        <v>781.7</v>
      </c>
    </row>
    <row r="336" spans="1:9" x14ac:dyDescent="0.75">
      <c r="A336">
        <v>2000</v>
      </c>
      <c r="B336" t="s">
        <v>21</v>
      </c>
      <c r="C336" t="s">
        <v>11</v>
      </c>
      <c r="D336" t="s">
        <v>18</v>
      </c>
      <c r="E336">
        <v>-7</v>
      </c>
      <c r="F336">
        <v>72.5</v>
      </c>
      <c r="G336">
        <v>39.799999999999997</v>
      </c>
      <c r="H336">
        <v>39</v>
      </c>
      <c r="I336">
        <v>480.9</v>
      </c>
    </row>
    <row r="337" spans="1:9" x14ac:dyDescent="0.75">
      <c r="A337">
        <v>2003</v>
      </c>
      <c r="B337" t="s">
        <v>25</v>
      </c>
      <c r="C337" t="s">
        <v>12</v>
      </c>
      <c r="D337" t="s">
        <v>18</v>
      </c>
      <c r="E337">
        <v>2.4</v>
      </c>
      <c r="F337">
        <v>124.3</v>
      </c>
      <c r="G337">
        <v>77.2</v>
      </c>
      <c r="H337">
        <v>30.5</v>
      </c>
      <c r="I337">
        <v>292.7</v>
      </c>
    </row>
    <row r="338" spans="1:9" x14ac:dyDescent="0.75">
      <c r="A338">
        <v>2000</v>
      </c>
      <c r="B338" t="s">
        <v>25</v>
      </c>
      <c r="C338" t="s">
        <v>12</v>
      </c>
      <c r="D338" t="s">
        <v>15</v>
      </c>
      <c r="E338">
        <v>-2</v>
      </c>
      <c r="F338">
        <v>142</v>
      </c>
      <c r="G338">
        <v>74.099999999999994</v>
      </c>
      <c r="H338">
        <v>35</v>
      </c>
      <c r="I338">
        <v>596.6</v>
      </c>
    </row>
    <row r="339" spans="1:9" x14ac:dyDescent="0.75">
      <c r="A339">
        <v>2013</v>
      </c>
      <c r="B339" t="s">
        <v>28</v>
      </c>
      <c r="C339" t="s">
        <v>10</v>
      </c>
      <c r="D339" t="s">
        <v>15</v>
      </c>
      <c r="E339">
        <v>33.6</v>
      </c>
      <c r="F339">
        <v>120.2</v>
      </c>
      <c r="G339">
        <v>53.1</v>
      </c>
      <c r="H339">
        <v>41.9</v>
      </c>
      <c r="I339">
        <v>290</v>
      </c>
    </row>
    <row r="340" spans="1:9" x14ac:dyDescent="0.75">
      <c r="A340">
        <v>2020</v>
      </c>
      <c r="B340" t="s">
        <v>22</v>
      </c>
      <c r="C340" t="s">
        <v>11</v>
      </c>
      <c r="D340" t="s">
        <v>16</v>
      </c>
      <c r="E340">
        <v>1</v>
      </c>
      <c r="F340">
        <v>53</v>
      </c>
      <c r="G340">
        <v>31.5</v>
      </c>
      <c r="H340">
        <v>40.1</v>
      </c>
      <c r="I340">
        <v>733</v>
      </c>
    </row>
    <row r="341" spans="1:9" x14ac:dyDescent="0.75">
      <c r="A341">
        <v>2015</v>
      </c>
      <c r="B341" t="s">
        <v>22</v>
      </c>
      <c r="C341" t="s">
        <v>11</v>
      </c>
      <c r="D341" t="s">
        <v>17</v>
      </c>
      <c r="E341">
        <v>38.799999999999997</v>
      </c>
      <c r="F341">
        <v>10.1</v>
      </c>
      <c r="G341">
        <v>80.3</v>
      </c>
      <c r="H341">
        <v>48</v>
      </c>
      <c r="I341">
        <v>362.3</v>
      </c>
    </row>
    <row r="342" spans="1:9" x14ac:dyDescent="0.75">
      <c r="A342">
        <v>2019</v>
      </c>
      <c r="B342" t="s">
        <v>23</v>
      </c>
      <c r="C342" t="s">
        <v>9</v>
      </c>
      <c r="D342" t="s">
        <v>18</v>
      </c>
      <c r="E342">
        <v>6.8</v>
      </c>
      <c r="F342">
        <v>43.5</v>
      </c>
      <c r="G342">
        <v>30.7</v>
      </c>
      <c r="H342">
        <v>26.8</v>
      </c>
      <c r="I342">
        <v>484.9</v>
      </c>
    </row>
    <row r="343" spans="1:9" x14ac:dyDescent="0.75">
      <c r="A343">
        <v>2023</v>
      </c>
      <c r="B343" t="s">
        <v>30</v>
      </c>
      <c r="C343" t="s">
        <v>12</v>
      </c>
      <c r="D343" t="s">
        <v>16</v>
      </c>
      <c r="E343">
        <v>-0.9</v>
      </c>
      <c r="F343">
        <v>51.7</v>
      </c>
      <c r="G343">
        <v>72.2</v>
      </c>
      <c r="H343">
        <v>24.4</v>
      </c>
      <c r="I343">
        <v>135.4</v>
      </c>
    </row>
    <row r="344" spans="1:9" x14ac:dyDescent="0.75">
      <c r="A344">
        <v>2007</v>
      </c>
      <c r="B344" t="s">
        <v>28</v>
      </c>
      <c r="C344" t="s">
        <v>10</v>
      </c>
      <c r="D344" t="s">
        <v>15</v>
      </c>
      <c r="E344">
        <v>29.5</v>
      </c>
      <c r="F344">
        <v>148.6</v>
      </c>
      <c r="G344">
        <v>88.2</v>
      </c>
      <c r="H344">
        <v>20.100000000000001</v>
      </c>
      <c r="I344">
        <v>398.3</v>
      </c>
    </row>
    <row r="345" spans="1:9" x14ac:dyDescent="0.75">
      <c r="A345">
        <v>2006</v>
      </c>
      <c r="B345" t="s">
        <v>24</v>
      </c>
      <c r="C345" t="s">
        <v>10</v>
      </c>
      <c r="D345" t="s">
        <v>15</v>
      </c>
      <c r="E345">
        <v>22.9</v>
      </c>
      <c r="F345">
        <v>26.4</v>
      </c>
      <c r="G345">
        <v>56.3</v>
      </c>
      <c r="H345">
        <v>7.7</v>
      </c>
      <c r="I345">
        <v>682.7</v>
      </c>
    </row>
    <row r="346" spans="1:9" x14ac:dyDescent="0.75">
      <c r="A346">
        <v>2002</v>
      </c>
      <c r="B346" t="s">
        <v>20</v>
      </c>
      <c r="C346" t="s">
        <v>10</v>
      </c>
      <c r="D346" t="s">
        <v>18</v>
      </c>
      <c r="E346">
        <v>14.9</v>
      </c>
      <c r="F346">
        <v>14.3</v>
      </c>
      <c r="G346">
        <v>44.1</v>
      </c>
      <c r="H346">
        <v>28.6</v>
      </c>
      <c r="I346">
        <v>664</v>
      </c>
    </row>
    <row r="347" spans="1:9" x14ac:dyDescent="0.75">
      <c r="A347">
        <v>2016</v>
      </c>
      <c r="B347" t="s">
        <v>22</v>
      </c>
      <c r="C347" t="s">
        <v>11</v>
      </c>
      <c r="D347" t="s">
        <v>13</v>
      </c>
      <c r="E347">
        <v>17.8</v>
      </c>
      <c r="F347">
        <v>35.1</v>
      </c>
      <c r="G347">
        <v>72.3</v>
      </c>
      <c r="H347">
        <v>13.9</v>
      </c>
      <c r="I347">
        <v>257</v>
      </c>
    </row>
    <row r="348" spans="1:9" x14ac:dyDescent="0.75">
      <c r="A348">
        <v>2000</v>
      </c>
      <c r="B348" t="s">
        <v>24</v>
      </c>
      <c r="C348" t="s">
        <v>10</v>
      </c>
      <c r="D348" t="s">
        <v>14</v>
      </c>
      <c r="E348">
        <v>26</v>
      </c>
      <c r="F348">
        <v>27.7</v>
      </c>
      <c r="G348">
        <v>79</v>
      </c>
      <c r="H348">
        <v>46.1</v>
      </c>
      <c r="I348">
        <v>258.3</v>
      </c>
    </row>
    <row r="349" spans="1:9" x14ac:dyDescent="0.75">
      <c r="A349">
        <v>2015</v>
      </c>
      <c r="B349" t="s">
        <v>19</v>
      </c>
      <c r="C349" t="s">
        <v>9</v>
      </c>
      <c r="D349" t="s">
        <v>15</v>
      </c>
      <c r="E349">
        <v>1.4</v>
      </c>
      <c r="F349">
        <v>12.9</v>
      </c>
      <c r="G349">
        <v>62.8</v>
      </c>
      <c r="H349">
        <v>29.2</v>
      </c>
      <c r="I349">
        <v>672.1</v>
      </c>
    </row>
    <row r="350" spans="1:9" x14ac:dyDescent="0.75">
      <c r="A350">
        <v>2011</v>
      </c>
      <c r="B350" t="s">
        <v>30</v>
      </c>
      <c r="C350" t="s">
        <v>12</v>
      </c>
      <c r="D350" t="s">
        <v>17</v>
      </c>
      <c r="E350">
        <v>39.799999999999997</v>
      </c>
      <c r="F350">
        <v>46.8</v>
      </c>
      <c r="G350">
        <v>88</v>
      </c>
      <c r="H350">
        <v>29.6</v>
      </c>
      <c r="I350">
        <v>751.3</v>
      </c>
    </row>
    <row r="351" spans="1:9" x14ac:dyDescent="0.75">
      <c r="A351">
        <v>2018</v>
      </c>
      <c r="B351" t="s">
        <v>26</v>
      </c>
      <c r="C351" t="s">
        <v>12</v>
      </c>
      <c r="D351" t="s">
        <v>17</v>
      </c>
      <c r="E351">
        <v>38.700000000000003</v>
      </c>
      <c r="F351">
        <v>53.3</v>
      </c>
      <c r="G351">
        <v>33.1</v>
      </c>
      <c r="H351">
        <v>17.7</v>
      </c>
      <c r="I351">
        <v>166.8</v>
      </c>
    </row>
    <row r="352" spans="1:9" x14ac:dyDescent="0.75">
      <c r="A352">
        <v>2021</v>
      </c>
      <c r="B352" t="s">
        <v>20</v>
      </c>
      <c r="C352" t="s">
        <v>10</v>
      </c>
      <c r="D352" t="s">
        <v>15</v>
      </c>
      <c r="E352">
        <v>22.5</v>
      </c>
      <c r="F352">
        <v>12.1</v>
      </c>
      <c r="G352">
        <v>60.3</v>
      </c>
      <c r="H352">
        <v>2.6</v>
      </c>
      <c r="I352">
        <v>415</v>
      </c>
    </row>
    <row r="353" spans="1:9" x14ac:dyDescent="0.75">
      <c r="A353">
        <v>2022</v>
      </c>
      <c r="B353" t="s">
        <v>21</v>
      </c>
      <c r="C353" t="s">
        <v>11</v>
      </c>
      <c r="D353" t="s">
        <v>13</v>
      </c>
      <c r="E353">
        <v>0</v>
      </c>
      <c r="F353">
        <v>39</v>
      </c>
      <c r="G353">
        <v>73.099999999999994</v>
      </c>
      <c r="H353">
        <v>1.6</v>
      </c>
      <c r="I353">
        <v>336.2</v>
      </c>
    </row>
    <row r="354" spans="1:9" x14ac:dyDescent="0.75">
      <c r="A354">
        <v>2021</v>
      </c>
      <c r="B354" t="s">
        <v>19</v>
      </c>
      <c r="C354" t="s">
        <v>9</v>
      </c>
      <c r="D354" t="s">
        <v>13</v>
      </c>
      <c r="E354">
        <v>24</v>
      </c>
      <c r="F354">
        <v>26.2</v>
      </c>
      <c r="G354">
        <v>81.8</v>
      </c>
      <c r="H354">
        <v>21.2</v>
      </c>
      <c r="I354">
        <v>709.5</v>
      </c>
    </row>
    <row r="355" spans="1:9" x14ac:dyDescent="0.75">
      <c r="A355">
        <v>2013</v>
      </c>
      <c r="B355" t="s">
        <v>19</v>
      </c>
      <c r="C355" t="s">
        <v>9</v>
      </c>
      <c r="D355" t="s">
        <v>16</v>
      </c>
      <c r="E355">
        <v>-6.4</v>
      </c>
      <c r="F355">
        <v>54.6</v>
      </c>
      <c r="G355">
        <v>40.799999999999997</v>
      </c>
      <c r="H355">
        <v>4.2</v>
      </c>
      <c r="I355">
        <v>158.5</v>
      </c>
    </row>
    <row r="356" spans="1:9" x14ac:dyDescent="0.75">
      <c r="A356">
        <v>2005</v>
      </c>
      <c r="B356" t="s">
        <v>28</v>
      </c>
      <c r="C356" t="s">
        <v>10</v>
      </c>
      <c r="D356" t="s">
        <v>17</v>
      </c>
      <c r="E356">
        <v>-8.5</v>
      </c>
      <c r="F356">
        <v>58.7</v>
      </c>
      <c r="G356">
        <v>78</v>
      </c>
      <c r="H356">
        <v>30.3</v>
      </c>
      <c r="I356">
        <v>247.8</v>
      </c>
    </row>
    <row r="357" spans="1:9" x14ac:dyDescent="0.75">
      <c r="A357">
        <v>2005</v>
      </c>
      <c r="B357" t="s">
        <v>30</v>
      </c>
      <c r="C357" t="s">
        <v>12</v>
      </c>
      <c r="D357" t="s">
        <v>16</v>
      </c>
      <c r="E357">
        <v>2.9</v>
      </c>
      <c r="F357">
        <v>26.2</v>
      </c>
      <c r="G357">
        <v>63.2</v>
      </c>
      <c r="H357">
        <v>44</v>
      </c>
      <c r="I357">
        <v>626.70000000000005</v>
      </c>
    </row>
    <row r="358" spans="1:9" x14ac:dyDescent="0.75">
      <c r="A358">
        <v>2012</v>
      </c>
      <c r="B358" t="s">
        <v>23</v>
      </c>
      <c r="C358" t="s">
        <v>9</v>
      </c>
      <c r="D358" t="s">
        <v>17</v>
      </c>
      <c r="E358">
        <v>13.1</v>
      </c>
      <c r="F358">
        <v>104.3</v>
      </c>
      <c r="G358">
        <v>53.8</v>
      </c>
      <c r="H358">
        <v>44.1</v>
      </c>
      <c r="I358">
        <v>135.9</v>
      </c>
    </row>
    <row r="359" spans="1:9" x14ac:dyDescent="0.75">
      <c r="A359">
        <v>2018</v>
      </c>
      <c r="B359" t="s">
        <v>21</v>
      </c>
      <c r="C359" t="s">
        <v>11</v>
      </c>
      <c r="D359" t="s">
        <v>14</v>
      </c>
      <c r="E359">
        <v>33.4</v>
      </c>
      <c r="F359">
        <v>50.8</v>
      </c>
      <c r="G359">
        <v>37.9</v>
      </c>
      <c r="H359">
        <v>33</v>
      </c>
      <c r="I359">
        <v>444.8</v>
      </c>
    </row>
    <row r="360" spans="1:9" x14ac:dyDescent="0.75">
      <c r="A360">
        <v>2021</v>
      </c>
      <c r="B360" t="s">
        <v>22</v>
      </c>
      <c r="C360" t="s">
        <v>11</v>
      </c>
      <c r="D360" t="s">
        <v>14</v>
      </c>
      <c r="E360">
        <v>26.4</v>
      </c>
      <c r="F360">
        <v>27.3</v>
      </c>
      <c r="G360">
        <v>81.900000000000006</v>
      </c>
      <c r="H360">
        <v>10.6</v>
      </c>
      <c r="I360">
        <v>409.5</v>
      </c>
    </row>
    <row r="361" spans="1:9" x14ac:dyDescent="0.75">
      <c r="A361">
        <v>2007</v>
      </c>
      <c r="B361" t="s">
        <v>24</v>
      </c>
      <c r="C361" t="s">
        <v>10</v>
      </c>
      <c r="D361" t="s">
        <v>18</v>
      </c>
      <c r="E361">
        <v>27.1</v>
      </c>
      <c r="F361">
        <v>11.3</v>
      </c>
      <c r="G361">
        <v>39.4</v>
      </c>
      <c r="H361">
        <v>43.1</v>
      </c>
      <c r="I361">
        <v>334.1</v>
      </c>
    </row>
    <row r="362" spans="1:9" x14ac:dyDescent="0.75">
      <c r="A362">
        <v>2001</v>
      </c>
      <c r="B362" t="s">
        <v>28</v>
      </c>
      <c r="C362" t="s">
        <v>10</v>
      </c>
      <c r="D362" t="s">
        <v>16</v>
      </c>
      <c r="E362">
        <v>11.3</v>
      </c>
      <c r="F362">
        <v>61.1</v>
      </c>
      <c r="G362">
        <v>48.6</v>
      </c>
      <c r="H362">
        <v>44.3</v>
      </c>
      <c r="I362">
        <v>376.2</v>
      </c>
    </row>
    <row r="363" spans="1:9" x14ac:dyDescent="0.75">
      <c r="A363">
        <v>2020</v>
      </c>
      <c r="B363" t="s">
        <v>22</v>
      </c>
      <c r="C363" t="s">
        <v>11</v>
      </c>
      <c r="D363" t="s">
        <v>15</v>
      </c>
      <c r="E363">
        <v>7.3</v>
      </c>
      <c r="F363">
        <v>72.400000000000006</v>
      </c>
      <c r="G363">
        <v>47.4</v>
      </c>
      <c r="H363">
        <v>9.8000000000000007</v>
      </c>
      <c r="I363">
        <v>471</v>
      </c>
    </row>
    <row r="364" spans="1:9" x14ac:dyDescent="0.75">
      <c r="A364">
        <v>2000</v>
      </c>
      <c r="B364" t="s">
        <v>28</v>
      </c>
      <c r="C364" t="s">
        <v>10</v>
      </c>
      <c r="D364" t="s">
        <v>16</v>
      </c>
      <c r="E364">
        <v>8.6</v>
      </c>
      <c r="F364">
        <v>33.5</v>
      </c>
      <c r="G364">
        <v>82.3</v>
      </c>
      <c r="H364">
        <v>36.9</v>
      </c>
      <c r="I364">
        <v>213</v>
      </c>
    </row>
    <row r="365" spans="1:9" x14ac:dyDescent="0.75">
      <c r="A365">
        <v>2014</v>
      </c>
      <c r="B365" t="s">
        <v>28</v>
      </c>
      <c r="C365" t="s">
        <v>10</v>
      </c>
      <c r="D365" t="s">
        <v>15</v>
      </c>
      <c r="E365">
        <v>39.4</v>
      </c>
      <c r="F365">
        <v>55.9</v>
      </c>
      <c r="G365">
        <v>70.400000000000006</v>
      </c>
      <c r="H365">
        <v>14.3</v>
      </c>
      <c r="I365">
        <v>500.4</v>
      </c>
    </row>
    <row r="366" spans="1:9" x14ac:dyDescent="0.75">
      <c r="A366">
        <v>2000</v>
      </c>
      <c r="B366" t="s">
        <v>28</v>
      </c>
      <c r="C366" t="s">
        <v>10</v>
      </c>
      <c r="D366" t="s">
        <v>13</v>
      </c>
      <c r="E366">
        <v>-8</v>
      </c>
      <c r="F366">
        <v>142</v>
      </c>
      <c r="G366">
        <v>77.8</v>
      </c>
      <c r="H366">
        <v>40.1</v>
      </c>
      <c r="I366">
        <v>663.8</v>
      </c>
    </row>
    <row r="367" spans="1:9" x14ac:dyDescent="0.75">
      <c r="A367">
        <v>2004</v>
      </c>
      <c r="B367" t="s">
        <v>30</v>
      </c>
      <c r="C367" t="s">
        <v>12</v>
      </c>
      <c r="D367" t="s">
        <v>16</v>
      </c>
      <c r="E367">
        <v>33.4</v>
      </c>
      <c r="F367">
        <v>93.4</v>
      </c>
      <c r="G367">
        <v>45</v>
      </c>
      <c r="H367">
        <v>49.9</v>
      </c>
      <c r="I367">
        <v>632.1</v>
      </c>
    </row>
    <row r="368" spans="1:9" x14ac:dyDescent="0.75">
      <c r="A368">
        <v>2015</v>
      </c>
      <c r="B368" t="s">
        <v>23</v>
      </c>
      <c r="C368" t="s">
        <v>9</v>
      </c>
      <c r="D368" t="s">
        <v>13</v>
      </c>
      <c r="E368">
        <v>18.899999999999999</v>
      </c>
      <c r="F368">
        <v>4.4000000000000004</v>
      </c>
      <c r="G368">
        <v>67.5</v>
      </c>
      <c r="H368">
        <v>1.5</v>
      </c>
      <c r="I368">
        <v>207.7</v>
      </c>
    </row>
    <row r="369" spans="1:9" x14ac:dyDescent="0.75">
      <c r="A369">
        <v>2018</v>
      </c>
      <c r="B369" t="s">
        <v>28</v>
      </c>
      <c r="C369" t="s">
        <v>10</v>
      </c>
      <c r="D369" t="s">
        <v>14</v>
      </c>
      <c r="E369">
        <v>11.9</v>
      </c>
      <c r="F369">
        <v>27</v>
      </c>
      <c r="G369">
        <v>64.3</v>
      </c>
      <c r="H369">
        <v>44.9</v>
      </c>
      <c r="I369">
        <v>204.5</v>
      </c>
    </row>
    <row r="370" spans="1:9" x14ac:dyDescent="0.75">
      <c r="A370">
        <v>2003</v>
      </c>
      <c r="B370" t="s">
        <v>27</v>
      </c>
      <c r="C370" t="s">
        <v>9</v>
      </c>
      <c r="D370" t="s">
        <v>14</v>
      </c>
      <c r="E370">
        <v>26.3</v>
      </c>
      <c r="F370">
        <v>45.1</v>
      </c>
      <c r="G370">
        <v>80</v>
      </c>
      <c r="H370">
        <v>31.1</v>
      </c>
      <c r="I370">
        <v>287.7</v>
      </c>
    </row>
    <row r="371" spans="1:9" x14ac:dyDescent="0.75">
      <c r="A371">
        <v>2002</v>
      </c>
      <c r="B371" t="s">
        <v>26</v>
      </c>
      <c r="C371" t="s">
        <v>12</v>
      </c>
      <c r="D371" t="s">
        <v>18</v>
      </c>
      <c r="E371">
        <v>14.3</v>
      </c>
      <c r="F371">
        <v>53</v>
      </c>
      <c r="G371">
        <v>84.4</v>
      </c>
      <c r="H371">
        <v>48.7</v>
      </c>
      <c r="I371">
        <v>352.8</v>
      </c>
    </row>
    <row r="372" spans="1:9" x14ac:dyDescent="0.75">
      <c r="A372">
        <v>2016</v>
      </c>
      <c r="B372" t="s">
        <v>22</v>
      </c>
      <c r="C372" t="s">
        <v>11</v>
      </c>
      <c r="D372" t="s">
        <v>16</v>
      </c>
      <c r="E372">
        <v>33.700000000000003</v>
      </c>
      <c r="F372">
        <v>56.8</v>
      </c>
      <c r="G372">
        <v>30.7</v>
      </c>
      <c r="H372">
        <v>23.3</v>
      </c>
      <c r="I372">
        <v>385.9</v>
      </c>
    </row>
    <row r="373" spans="1:9" x14ac:dyDescent="0.75">
      <c r="A373">
        <v>2016</v>
      </c>
      <c r="B373" t="s">
        <v>20</v>
      </c>
      <c r="C373" t="s">
        <v>10</v>
      </c>
      <c r="D373" t="s">
        <v>13</v>
      </c>
      <c r="E373">
        <v>35</v>
      </c>
      <c r="F373">
        <v>69.099999999999994</v>
      </c>
      <c r="G373">
        <v>70.400000000000006</v>
      </c>
      <c r="H373">
        <v>42.4</v>
      </c>
      <c r="I373">
        <v>575.79999999999995</v>
      </c>
    </row>
    <row r="374" spans="1:9" x14ac:dyDescent="0.75">
      <c r="A374">
        <v>2011</v>
      </c>
      <c r="B374" t="s">
        <v>29</v>
      </c>
      <c r="C374" t="s">
        <v>11</v>
      </c>
      <c r="D374" t="s">
        <v>15</v>
      </c>
      <c r="E374">
        <v>11.1</v>
      </c>
      <c r="F374">
        <v>46.3</v>
      </c>
      <c r="G374">
        <v>33.1</v>
      </c>
      <c r="H374">
        <v>3.1</v>
      </c>
      <c r="I374">
        <v>139.69999999999999</v>
      </c>
    </row>
    <row r="375" spans="1:9" x14ac:dyDescent="0.75">
      <c r="A375">
        <v>2013</v>
      </c>
      <c r="B375" t="s">
        <v>24</v>
      </c>
      <c r="C375" t="s">
        <v>10</v>
      </c>
      <c r="D375" t="s">
        <v>14</v>
      </c>
      <c r="E375">
        <v>3.8</v>
      </c>
      <c r="F375">
        <v>50.7</v>
      </c>
      <c r="G375">
        <v>62.9</v>
      </c>
      <c r="H375">
        <v>16.8</v>
      </c>
      <c r="I375">
        <v>124.3</v>
      </c>
    </row>
    <row r="376" spans="1:9" x14ac:dyDescent="0.75">
      <c r="A376">
        <v>2020</v>
      </c>
      <c r="B376" t="s">
        <v>21</v>
      </c>
      <c r="C376" t="s">
        <v>11</v>
      </c>
      <c r="D376" t="s">
        <v>14</v>
      </c>
      <c r="E376">
        <v>19.600000000000001</v>
      </c>
      <c r="F376">
        <v>96.7</v>
      </c>
      <c r="G376">
        <v>47.3</v>
      </c>
      <c r="H376">
        <v>3.4</v>
      </c>
      <c r="I376">
        <v>374.3</v>
      </c>
    </row>
    <row r="377" spans="1:9" x14ac:dyDescent="0.75">
      <c r="A377">
        <v>2005</v>
      </c>
      <c r="B377" t="s">
        <v>25</v>
      </c>
      <c r="C377" t="s">
        <v>12</v>
      </c>
      <c r="D377" t="s">
        <v>15</v>
      </c>
      <c r="E377">
        <v>35.6</v>
      </c>
      <c r="F377">
        <v>62</v>
      </c>
      <c r="G377">
        <v>48.4</v>
      </c>
      <c r="H377">
        <v>48.8</v>
      </c>
      <c r="I377">
        <v>588</v>
      </c>
    </row>
    <row r="378" spans="1:9" x14ac:dyDescent="0.75">
      <c r="A378">
        <v>2002</v>
      </c>
      <c r="B378" t="s">
        <v>23</v>
      </c>
      <c r="C378" t="s">
        <v>9</v>
      </c>
      <c r="D378" t="s">
        <v>13</v>
      </c>
      <c r="E378">
        <v>0.5</v>
      </c>
      <c r="F378">
        <v>17.5</v>
      </c>
      <c r="G378">
        <v>51.2</v>
      </c>
      <c r="H378">
        <v>40.799999999999997</v>
      </c>
      <c r="I378">
        <v>235.4</v>
      </c>
    </row>
    <row r="379" spans="1:9" x14ac:dyDescent="0.75">
      <c r="A379">
        <v>2008</v>
      </c>
      <c r="B379" t="s">
        <v>20</v>
      </c>
      <c r="C379" t="s">
        <v>10</v>
      </c>
      <c r="D379" t="s">
        <v>13</v>
      </c>
      <c r="E379">
        <v>21.1</v>
      </c>
      <c r="F379">
        <v>54.3</v>
      </c>
      <c r="G379">
        <v>67.3</v>
      </c>
      <c r="H379">
        <v>42.6</v>
      </c>
      <c r="I379">
        <v>549.1</v>
      </c>
    </row>
    <row r="380" spans="1:9" x14ac:dyDescent="0.75">
      <c r="A380">
        <v>2004</v>
      </c>
      <c r="B380" t="s">
        <v>19</v>
      </c>
      <c r="C380" t="s">
        <v>9</v>
      </c>
      <c r="D380" t="s">
        <v>16</v>
      </c>
      <c r="E380">
        <v>21.6</v>
      </c>
      <c r="F380">
        <v>45.2</v>
      </c>
      <c r="G380">
        <v>50</v>
      </c>
      <c r="H380">
        <v>46.9</v>
      </c>
      <c r="I380">
        <v>281.89999999999998</v>
      </c>
    </row>
    <row r="381" spans="1:9" x14ac:dyDescent="0.75">
      <c r="A381">
        <v>2023</v>
      </c>
      <c r="B381" t="s">
        <v>27</v>
      </c>
      <c r="C381" t="s">
        <v>9</v>
      </c>
      <c r="D381" t="s">
        <v>16</v>
      </c>
      <c r="E381">
        <v>26.7</v>
      </c>
      <c r="F381">
        <v>6.8</v>
      </c>
      <c r="G381">
        <v>74</v>
      </c>
      <c r="H381">
        <v>4.3</v>
      </c>
      <c r="I381">
        <v>720.3</v>
      </c>
    </row>
    <row r="382" spans="1:9" x14ac:dyDescent="0.75">
      <c r="A382">
        <v>2016</v>
      </c>
      <c r="B382" t="s">
        <v>25</v>
      </c>
      <c r="C382" t="s">
        <v>12</v>
      </c>
      <c r="D382" t="s">
        <v>17</v>
      </c>
      <c r="E382">
        <v>-3.4</v>
      </c>
      <c r="F382">
        <v>56.5</v>
      </c>
      <c r="G382">
        <v>54.3</v>
      </c>
      <c r="H382">
        <v>19.3</v>
      </c>
      <c r="I382">
        <v>727</v>
      </c>
    </row>
    <row r="383" spans="1:9" x14ac:dyDescent="0.75">
      <c r="A383">
        <v>2013</v>
      </c>
      <c r="B383" t="s">
        <v>29</v>
      </c>
      <c r="C383" t="s">
        <v>11</v>
      </c>
      <c r="D383" t="s">
        <v>17</v>
      </c>
      <c r="E383">
        <v>25.8</v>
      </c>
      <c r="F383">
        <v>19.8</v>
      </c>
      <c r="G383">
        <v>34.1</v>
      </c>
      <c r="H383">
        <v>3.6</v>
      </c>
      <c r="I383">
        <v>308.10000000000002</v>
      </c>
    </row>
    <row r="384" spans="1:9" x14ac:dyDescent="0.75">
      <c r="A384">
        <v>2020</v>
      </c>
      <c r="B384" t="s">
        <v>20</v>
      </c>
      <c r="C384" t="s">
        <v>10</v>
      </c>
      <c r="D384" t="s">
        <v>18</v>
      </c>
      <c r="E384">
        <v>35.5</v>
      </c>
      <c r="F384">
        <v>97.7</v>
      </c>
      <c r="G384">
        <v>77</v>
      </c>
      <c r="H384">
        <v>10.5</v>
      </c>
      <c r="I384">
        <v>261</v>
      </c>
    </row>
    <row r="385" spans="1:9" x14ac:dyDescent="0.75">
      <c r="A385">
        <v>2002</v>
      </c>
      <c r="B385" t="s">
        <v>25</v>
      </c>
      <c r="C385" t="s">
        <v>12</v>
      </c>
      <c r="D385" t="s">
        <v>14</v>
      </c>
      <c r="E385">
        <v>-1</v>
      </c>
      <c r="F385">
        <v>68.400000000000006</v>
      </c>
      <c r="G385">
        <v>47.1</v>
      </c>
      <c r="H385">
        <v>11.5</v>
      </c>
      <c r="I385">
        <v>387.9</v>
      </c>
    </row>
    <row r="386" spans="1:9" x14ac:dyDescent="0.75">
      <c r="A386">
        <v>2000</v>
      </c>
      <c r="B386" t="s">
        <v>20</v>
      </c>
      <c r="C386" t="s">
        <v>10</v>
      </c>
      <c r="D386" t="s">
        <v>16</v>
      </c>
      <c r="E386">
        <v>1.9</v>
      </c>
      <c r="F386">
        <v>16.600000000000001</v>
      </c>
      <c r="G386">
        <v>56</v>
      </c>
      <c r="H386">
        <v>23.5</v>
      </c>
      <c r="I386">
        <v>268.39999999999998</v>
      </c>
    </row>
    <row r="387" spans="1:9" x14ac:dyDescent="0.75">
      <c r="A387">
        <v>2019</v>
      </c>
      <c r="B387" t="s">
        <v>24</v>
      </c>
      <c r="C387" t="s">
        <v>10</v>
      </c>
      <c r="D387" t="s">
        <v>13</v>
      </c>
      <c r="E387">
        <v>38.6</v>
      </c>
      <c r="F387">
        <v>94.7</v>
      </c>
      <c r="G387">
        <v>71.099999999999994</v>
      </c>
      <c r="H387">
        <v>13.4</v>
      </c>
      <c r="I387">
        <v>570.70000000000005</v>
      </c>
    </row>
    <row r="388" spans="1:9" x14ac:dyDescent="0.75">
      <c r="A388">
        <v>2020</v>
      </c>
      <c r="B388" t="s">
        <v>27</v>
      </c>
      <c r="C388" t="s">
        <v>9</v>
      </c>
      <c r="D388" t="s">
        <v>15</v>
      </c>
      <c r="E388">
        <v>-1</v>
      </c>
      <c r="F388">
        <v>125.6</v>
      </c>
      <c r="G388">
        <v>49.9</v>
      </c>
      <c r="H388">
        <v>5</v>
      </c>
      <c r="I388">
        <v>678.2</v>
      </c>
    </row>
    <row r="389" spans="1:9" x14ac:dyDescent="0.75">
      <c r="A389">
        <v>2022</v>
      </c>
      <c r="B389" t="s">
        <v>29</v>
      </c>
      <c r="C389" t="s">
        <v>11</v>
      </c>
      <c r="D389" t="s">
        <v>13</v>
      </c>
      <c r="E389">
        <v>32.700000000000003</v>
      </c>
      <c r="F389">
        <v>40.9</v>
      </c>
      <c r="G389">
        <v>33.4</v>
      </c>
      <c r="H389">
        <v>8.4</v>
      </c>
      <c r="I389">
        <v>571.20000000000005</v>
      </c>
    </row>
    <row r="390" spans="1:9" x14ac:dyDescent="0.75">
      <c r="A390">
        <v>2000</v>
      </c>
      <c r="B390" t="s">
        <v>19</v>
      </c>
      <c r="C390" t="s">
        <v>9</v>
      </c>
      <c r="D390" t="s">
        <v>14</v>
      </c>
      <c r="E390">
        <v>14.6</v>
      </c>
      <c r="F390">
        <v>45</v>
      </c>
      <c r="G390">
        <v>52.4</v>
      </c>
      <c r="H390">
        <v>7.4</v>
      </c>
      <c r="I390">
        <v>677</v>
      </c>
    </row>
    <row r="391" spans="1:9" x14ac:dyDescent="0.75">
      <c r="A391">
        <v>2002</v>
      </c>
      <c r="B391" t="s">
        <v>28</v>
      </c>
      <c r="C391" t="s">
        <v>10</v>
      </c>
      <c r="D391" t="s">
        <v>17</v>
      </c>
      <c r="E391">
        <v>2.4</v>
      </c>
      <c r="F391">
        <v>88.4</v>
      </c>
      <c r="G391">
        <v>86.7</v>
      </c>
      <c r="H391">
        <v>48.7</v>
      </c>
      <c r="I391">
        <v>377.9</v>
      </c>
    </row>
    <row r="392" spans="1:9" x14ac:dyDescent="0.75">
      <c r="A392">
        <v>2017</v>
      </c>
      <c r="B392" t="s">
        <v>22</v>
      </c>
      <c r="C392" t="s">
        <v>11</v>
      </c>
      <c r="D392" t="s">
        <v>13</v>
      </c>
      <c r="E392">
        <v>33.5</v>
      </c>
      <c r="F392">
        <v>119.4</v>
      </c>
      <c r="G392">
        <v>68.5</v>
      </c>
      <c r="H392">
        <v>38</v>
      </c>
      <c r="I392">
        <v>209.4</v>
      </c>
    </row>
    <row r="393" spans="1:9" x14ac:dyDescent="0.75">
      <c r="A393">
        <v>2024</v>
      </c>
      <c r="B393" t="s">
        <v>19</v>
      </c>
      <c r="C393" t="s">
        <v>9</v>
      </c>
      <c r="D393" t="s">
        <v>18</v>
      </c>
      <c r="E393">
        <v>12.3</v>
      </c>
      <c r="F393">
        <v>9.3000000000000007</v>
      </c>
      <c r="G393">
        <v>70.3</v>
      </c>
      <c r="H393">
        <v>48.4</v>
      </c>
      <c r="I393">
        <v>616.6</v>
      </c>
    </row>
    <row r="394" spans="1:9" x14ac:dyDescent="0.75">
      <c r="A394">
        <v>2009</v>
      </c>
      <c r="B394" t="s">
        <v>28</v>
      </c>
      <c r="C394" t="s">
        <v>10</v>
      </c>
      <c r="D394" t="s">
        <v>14</v>
      </c>
      <c r="E394">
        <v>15.7</v>
      </c>
      <c r="F394">
        <v>18.5</v>
      </c>
      <c r="G394">
        <v>67.900000000000006</v>
      </c>
      <c r="H394">
        <v>22</v>
      </c>
      <c r="I394">
        <v>352.3</v>
      </c>
    </row>
    <row r="395" spans="1:9" x14ac:dyDescent="0.75">
      <c r="A395">
        <v>2021</v>
      </c>
      <c r="B395" t="s">
        <v>30</v>
      </c>
      <c r="C395" t="s">
        <v>12</v>
      </c>
      <c r="D395" t="s">
        <v>17</v>
      </c>
      <c r="E395">
        <v>8</v>
      </c>
      <c r="F395">
        <v>35.700000000000003</v>
      </c>
      <c r="G395">
        <v>41.9</v>
      </c>
      <c r="H395">
        <v>13.9</v>
      </c>
      <c r="I395">
        <v>569.9</v>
      </c>
    </row>
    <row r="396" spans="1:9" x14ac:dyDescent="0.75">
      <c r="A396">
        <v>2025</v>
      </c>
      <c r="B396" t="s">
        <v>30</v>
      </c>
      <c r="C396" t="s">
        <v>12</v>
      </c>
      <c r="D396" t="s">
        <v>15</v>
      </c>
      <c r="E396">
        <v>19.600000000000001</v>
      </c>
      <c r="F396">
        <v>39</v>
      </c>
      <c r="G396">
        <v>55.1</v>
      </c>
      <c r="H396">
        <v>39.9</v>
      </c>
      <c r="I396">
        <v>289.5</v>
      </c>
    </row>
    <row r="397" spans="1:9" x14ac:dyDescent="0.75">
      <c r="A397">
        <v>2002</v>
      </c>
      <c r="B397" t="s">
        <v>30</v>
      </c>
      <c r="C397" t="s">
        <v>12</v>
      </c>
      <c r="D397" t="s">
        <v>17</v>
      </c>
      <c r="E397">
        <v>-1.8</v>
      </c>
      <c r="F397">
        <v>86.7</v>
      </c>
      <c r="G397">
        <v>75.099999999999994</v>
      </c>
      <c r="H397">
        <v>16.3</v>
      </c>
      <c r="I397">
        <v>156.9</v>
      </c>
    </row>
    <row r="398" spans="1:9" x14ac:dyDescent="0.75">
      <c r="A398">
        <v>2007</v>
      </c>
      <c r="B398" t="s">
        <v>23</v>
      </c>
      <c r="C398" t="s">
        <v>9</v>
      </c>
      <c r="D398" t="s">
        <v>18</v>
      </c>
      <c r="E398">
        <v>9.6</v>
      </c>
      <c r="F398">
        <v>119.9</v>
      </c>
      <c r="G398">
        <v>36.1</v>
      </c>
      <c r="H398">
        <v>15</v>
      </c>
      <c r="I398">
        <v>794.8</v>
      </c>
    </row>
    <row r="399" spans="1:9" x14ac:dyDescent="0.75">
      <c r="A399">
        <v>2013</v>
      </c>
      <c r="B399" t="s">
        <v>26</v>
      </c>
      <c r="C399" t="s">
        <v>12</v>
      </c>
      <c r="D399" t="s">
        <v>14</v>
      </c>
      <c r="E399">
        <v>38.5</v>
      </c>
      <c r="F399">
        <v>125.9</v>
      </c>
      <c r="G399">
        <v>46.7</v>
      </c>
      <c r="H399">
        <v>11.6</v>
      </c>
      <c r="I399">
        <v>209.3</v>
      </c>
    </row>
    <row r="400" spans="1:9" x14ac:dyDescent="0.75">
      <c r="A400">
        <v>2023</v>
      </c>
      <c r="B400" t="s">
        <v>21</v>
      </c>
      <c r="C400" t="s">
        <v>11</v>
      </c>
      <c r="D400" t="s">
        <v>15</v>
      </c>
      <c r="E400">
        <v>2.9</v>
      </c>
      <c r="F400">
        <v>9</v>
      </c>
      <c r="G400">
        <v>46.6</v>
      </c>
      <c r="H400">
        <v>6.5</v>
      </c>
      <c r="I400">
        <v>791.9</v>
      </c>
    </row>
    <row r="401" spans="1:9" x14ac:dyDescent="0.75">
      <c r="A401">
        <v>2017</v>
      </c>
      <c r="B401" t="s">
        <v>21</v>
      </c>
      <c r="C401" t="s">
        <v>11</v>
      </c>
      <c r="D401" t="s">
        <v>18</v>
      </c>
      <c r="E401">
        <v>22.8</v>
      </c>
      <c r="F401">
        <v>24.8</v>
      </c>
      <c r="G401">
        <v>55.9</v>
      </c>
      <c r="H401">
        <v>12.8</v>
      </c>
      <c r="I401">
        <v>784.1</v>
      </c>
    </row>
    <row r="402" spans="1:9" x14ac:dyDescent="0.75">
      <c r="A402">
        <v>2014</v>
      </c>
      <c r="B402" t="s">
        <v>30</v>
      </c>
      <c r="C402" t="s">
        <v>12</v>
      </c>
      <c r="D402" t="s">
        <v>17</v>
      </c>
      <c r="E402">
        <v>6.3</v>
      </c>
      <c r="F402">
        <v>30.4</v>
      </c>
      <c r="G402">
        <v>88.8</v>
      </c>
      <c r="H402">
        <v>17.8</v>
      </c>
      <c r="I402">
        <v>655.7</v>
      </c>
    </row>
    <row r="403" spans="1:9" x14ac:dyDescent="0.75">
      <c r="A403">
        <v>2021</v>
      </c>
      <c r="B403" t="s">
        <v>22</v>
      </c>
      <c r="C403" t="s">
        <v>11</v>
      </c>
      <c r="D403" t="s">
        <v>18</v>
      </c>
      <c r="E403">
        <v>28.7</v>
      </c>
      <c r="F403">
        <v>24.7</v>
      </c>
      <c r="G403">
        <v>34.1</v>
      </c>
      <c r="H403">
        <v>33.700000000000003</v>
      </c>
      <c r="I403">
        <v>561.6</v>
      </c>
    </row>
    <row r="404" spans="1:9" x14ac:dyDescent="0.75">
      <c r="A404">
        <v>2022</v>
      </c>
      <c r="B404" t="s">
        <v>29</v>
      </c>
      <c r="C404" t="s">
        <v>11</v>
      </c>
      <c r="D404" t="s">
        <v>14</v>
      </c>
      <c r="E404">
        <v>-3.5</v>
      </c>
      <c r="F404">
        <v>68.3</v>
      </c>
      <c r="G404">
        <v>61.1</v>
      </c>
      <c r="H404">
        <v>3.1</v>
      </c>
      <c r="I404">
        <v>504.5</v>
      </c>
    </row>
    <row r="405" spans="1:9" x14ac:dyDescent="0.75">
      <c r="A405">
        <v>2001</v>
      </c>
      <c r="B405" t="s">
        <v>27</v>
      </c>
      <c r="C405" t="s">
        <v>9</v>
      </c>
      <c r="D405" t="s">
        <v>16</v>
      </c>
      <c r="E405">
        <v>38.5</v>
      </c>
      <c r="F405">
        <v>74.3</v>
      </c>
      <c r="G405">
        <v>40.799999999999997</v>
      </c>
      <c r="H405">
        <v>10.5</v>
      </c>
      <c r="I405">
        <v>706.3</v>
      </c>
    </row>
    <row r="406" spans="1:9" x14ac:dyDescent="0.75">
      <c r="A406">
        <v>2009</v>
      </c>
      <c r="B406" t="s">
        <v>29</v>
      </c>
      <c r="C406" t="s">
        <v>11</v>
      </c>
      <c r="D406" t="s">
        <v>18</v>
      </c>
      <c r="E406">
        <v>12.7</v>
      </c>
      <c r="F406">
        <v>50.2</v>
      </c>
      <c r="G406">
        <v>88.2</v>
      </c>
      <c r="H406">
        <v>40.5</v>
      </c>
      <c r="I406">
        <v>302.60000000000002</v>
      </c>
    </row>
    <row r="407" spans="1:9" x14ac:dyDescent="0.75">
      <c r="A407">
        <v>2001</v>
      </c>
      <c r="B407" t="s">
        <v>27</v>
      </c>
      <c r="C407" t="s">
        <v>9</v>
      </c>
      <c r="D407" t="s">
        <v>18</v>
      </c>
      <c r="E407">
        <v>1.8</v>
      </c>
      <c r="F407">
        <v>46.7</v>
      </c>
      <c r="G407">
        <v>36.799999999999997</v>
      </c>
      <c r="H407">
        <v>7.3</v>
      </c>
      <c r="I407">
        <v>427.4</v>
      </c>
    </row>
    <row r="408" spans="1:9" x14ac:dyDescent="0.75">
      <c r="A408">
        <v>2025</v>
      </c>
      <c r="B408" t="s">
        <v>29</v>
      </c>
      <c r="C408" t="s">
        <v>11</v>
      </c>
      <c r="D408" t="s">
        <v>17</v>
      </c>
      <c r="E408">
        <v>-6.3</v>
      </c>
      <c r="F408">
        <v>37</v>
      </c>
      <c r="G408">
        <v>54.2</v>
      </c>
      <c r="H408">
        <v>17.100000000000001</v>
      </c>
      <c r="I408">
        <v>533.6</v>
      </c>
    </row>
    <row r="409" spans="1:9" x14ac:dyDescent="0.75">
      <c r="A409">
        <v>2016</v>
      </c>
      <c r="B409" t="s">
        <v>26</v>
      </c>
      <c r="C409" t="s">
        <v>12</v>
      </c>
      <c r="D409" t="s">
        <v>17</v>
      </c>
      <c r="E409">
        <v>-1.5</v>
      </c>
      <c r="F409">
        <v>40.6</v>
      </c>
      <c r="G409">
        <v>74.3</v>
      </c>
      <c r="H409">
        <v>43.2</v>
      </c>
      <c r="I409">
        <v>387.8</v>
      </c>
    </row>
    <row r="410" spans="1:9" x14ac:dyDescent="0.75">
      <c r="A410">
        <v>2007</v>
      </c>
      <c r="B410" t="s">
        <v>23</v>
      </c>
      <c r="C410" t="s">
        <v>9</v>
      </c>
      <c r="D410" t="s">
        <v>15</v>
      </c>
      <c r="E410">
        <v>16</v>
      </c>
      <c r="F410">
        <v>141</v>
      </c>
      <c r="G410">
        <v>72.3</v>
      </c>
      <c r="H410">
        <v>7.7</v>
      </c>
      <c r="I410">
        <v>399.2</v>
      </c>
    </row>
    <row r="411" spans="1:9" x14ac:dyDescent="0.75">
      <c r="A411">
        <v>2000</v>
      </c>
      <c r="B411" t="s">
        <v>23</v>
      </c>
      <c r="C411" t="s">
        <v>9</v>
      </c>
      <c r="D411" t="s">
        <v>17</v>
      </c>
      <c r="E411">
        <v>6.9</v>
      </c>
      <c r="F411">
        <v>82.1</v>
      </c>
      <c r="G411">
        <v>55.4</v>
      </c>
      <c r="H411">
        <v>4.0999999999999996</v>
      </c>
      <c r="I411">
        <v>331.2</v>
      </c>
    </row>
    <row r="412" spans="1:9" x14ac:dyDescent="0.75">
      <c r="A412">
        <v>2008</v>
      </c>
      <c r="B412" t="s">
        <v>30</v>
      </c>
      <c r="C412" t="s">
        <v>12</v>
      </c>
      <c r="D412" t="s">
        <v>13</v>
      </c>
      <c r="E412">
        <v>31.4</v>
      </c>
      <c r="F412">
        <v>38.200000000000003</v>
      </c>
      <c r="G412">
        <v>50.8</v>
      </c>
      <c r="H412">
        <v>24.2</v>
      </c>
      <c r="I412">
        <v>495</v>
      </c>
    </row>
    <row r="413" spans="1:9" x14ac:dyDescent="0.75">
      <c r="A413">
        <v>2010</v>
      </c>
      <c r="B413" t="s">
        <v>28</v>
      </c>
      <c r="C413" t="s">
        <v>10</v>
      </c>
      <c r="D413" t="s">
        <v>14</v>
      </c>
      <c r="E413">
        <v>11.5</v>
      </c>
      <c r="F413">
        <v>46</v>
      </c>
      <c r="G413">
        <v>53.9</v>
      </c>
      <c r="H413">
        <v>15.1</v>
      </c>
      <c r="I413">
        <v>695.4</v>
      </c>
    </row>
    <row r="414" spans="1:9" x14ac:dyDescent="0.75">
      <c r="A414">
        <v>2021</v>
      </c>
      <c r="B414" t="s">
        <v>25</v>
      </c>
      <c r="C414" t="s">
        <v>12</v>
      </c>
      <c r="D414" t="s">
        <v>14</v>
      </c>
      <c r="E414">
        <v>2.4</v>
      </c>
      <c r="F414">
        <v>69.400000000000006</v>
      </c>
      <c r="G414">
        <v>45.9</v>
      </c>
      <c r="H414">
        <v>28.2</v>
      </c>
      <c r="I414">
        <v>241.1</v>
      </c>
    </row>
    <row r="415" spans="1:9" x14ac:dyDescent="0.75">
      <c r="A415">
        <v>2015</v>
      </c>
      <c r="B415" t="s">
        <v>23</v>
      </c>
      <c r="C415" t="s">
        <v>9</v>
      </c>
      <c r="D415" t="s">
        <v>16</v>
      </c>
      <c r="E415">
        <v>20.9</v>
      </c>
      <c r="F415">
        <v>16.5</v>
      </c>
      <c r="G415">
        <v>42.3</v>
      </c>
      <c r="H415">
        <v>40.200000000000003</v>
      </c>
      <c r="I415">
        <v>754.1</v>
      </c>
    </row>
    <row r="416" spans="1:9" x14ac:dyDescent="0.75">
      <c r="A416">
        <v>2006</v>
      </c>
      <c r="B416" t="s">
        <v>23</v>
      </c>
      <c r="C416" t="s">
        <v>9</v>
      </c>
      <c r="D416" t="s">
        <v>16</v>
      </c>
      <c r="E416">
        <v>25.3</v>
      </c>
      <c r="F416">
        <v>55.7</v>
      </c>
      <c r="G416">
        <v>59</v>
      </c>
      <c r="H416">
        <v>6.9</v>
      </c>
      <c r="I416">
        <v>582.4</v>
      </c>
    </row>
    <row r="417" spans="1:9" x14ac:dyDescent="0.75">
      <c r="A417">
        <v>2009</v>
      </c>
      <c r="B417" t="s">
        <v>19</v>
      </c>
      <c r="C417" t="s">
        <v>9</v>
      </c>
      <c r="D417" t="s">
        <v>14</v>
      </c>
      <c r="E417">
        <v>-1.6</v>
      </c>
      <c r="F417">
        <v>79</v>
      </c>
      <c r="G417">
        <v>46.1</v>
      </c>
      <c r="H417">
        <v>29</v>
      </c>
      <c r="I417">
        <v>676.3</v>
      </c>
    </row>
    <row r="418" spans="1:9" x14ac:dyDescent="0.75">
      <c r="A418">
        <v>2022</v>
      </c>
      <c r="B418" t="s">
        <v>19</v>
      </c>
      <c r="C418" t="s">
        <v>9</v>
      </c>
      <c r="D418" t="s">
        <v>16</v>
      </c>
      <c r="E418">
        <v>-1.6</v>
      </c>
      <c r="F418">
        <v>72</v>
      </c>
      <c r="G418">
        <v>47.2</v>
      </c>
      <c r="H418">
        <v>25.3</v>
      </c>
      <c r="I418">
        <v>489.3</v>
      </c>
    </row>
    <row r="419" spans="1:9" x14ac:dyDescent="0.75">
      <c r="A419">
        <v>2025</v>
      </c>
      <c r="B419" t="s">
        <v>28</v>
      </c>
      <c r="C419" t="s">
        <v>10</v>
      </c>
      <c r="D419" t="s">
        <v>15</v>
      </c>
      <c r="E419">
        <v>-8.1999999999999993</v>
      </c>
      <c r="F419">
        <v>25.3</v>
      </c>
      <c r="G419">
        <v>69.400000000000006</v>
      </c>
      <c r="H419">
        <v>7.2</v>
      </c>
      <c r="I419">
        <v>645.70000000000005</v>
      </c>
    </row>
    <row r="420" spans="1:9" x14ac:dyDescent="0.75">
      <c r="A420">
        <v>2002</v>
      </c>
      <c r="B420" t="s">
        <v>24</v>
      </c>
      <c r="C420" t="s">
        <v>10</v>
      </c>
      <c r="D420" t="s">
        <v>17</v>
      </c>
      <c r="E420">
        <v>26.8</v>
      </c>
      <c r="F420">
        <v>29.6</v>
      </c>
      <c r="G420">
        <v>88.1</v>
      </c>
      <c r="H420">
        <v>31.2</v>
      </c>
      <c r="I420">
        <v>111.3</v>
      </c>
    </row>
    <row r="421" spans="1:9" x14ac:dyDescent="0.75">
      <c r="A421">
        <v>2017</v>
      </c>
      <c r="B421" t="s">
        <v>25</v>
      </c>
      <c r="C421" t="s">
        <v>12</v>
      </c>
      <c r="D421" t="s">
        <v>14</v>
      </c>
      <c r="E421">
        <v>23.2</v>
      </c>
      <c r="F421">
        <v>5.8</v>
      </c>
      <c r="G421">
        <v>66.2</v>
      </c>
      <c r="H421">
        <v>13.7</v>
      </c>
      <c r="I421">
        <v>672.9</v>
      </c>
    </row>
    <row r="422" spans="1:9" x14ac:dyDescent="0.75">
      <c r="A422">
        <v>2024</v>
      </c>
      <c r="B422" t="s">
        <v>22</v>
      </c>
      <c r="C422" t="s">
        <v>11</v>
      </c>
      <c r="D422" t="s">
        <v>16</v>
      </c>
      <c r="E422">
        <v>13.7</v>
      </c>
      <c r="F422">
        <v>84.9</v>
      </c>
      <c r="G422">
        <v>34.6</v>
      </c>
      <c r="H422">
        <v>24.4</v>
      </c>
      <c r="I422">
        <v>128.1</v>
      </c>
    </row>
    <row r="423" spans="1:9" x14ac:dyDescent="0.75">
      <c r="A423">
        <v>2023</v>
      </c>
      <c r="B423" t="s">
        <v>19</v>
      </c>
      <c r="C423" t="s">
        <v>9</v>
      </c>
      <c r="D423" t="s">
        <v>14</v>
      </c>
      <c r="E423">
        <v>32.200000000000003</v>
      </c>
      <c r="F423">
        <v>181</v>
      </c>
      <c r="G423">
        <v>34.5</v>
      </c>
      <c r="H423">
        <v>4.0999999999999996</v>
      </c>
      <c r="I423">
        <v>722.9</v>
      </c>
    </row>
    <row r="424" spans="1:9" x14ac:dyDescent="0.75">
      <c r="A424">
        <v>2012</v>
      </c>
      <c r="B424" t="s">
        <v>22</v>
      </c>
      <c r="C424" t="s">
        <v>11</v>
      </c>
      <c r="D424" t="s">
        <v>13</v>
      </c>
      <c r="E424">
        <v>30.3</v>
      </c>
      <c r="F424">
        <v>22.2</v>
      </c>
      <c r="G424">
        <v>87.1</v>
      </c>
      <c r="H424">
        <v>23</v>
      </c>
      <c r="I424">
        <v>794.4</v>
      </c>
    </row>
    <row r="425" spans="1:9" x14ac:dyDescent="0.75">
      <c r="A425">
        <v>2025</v>
      </c>
      <c r="B425" t="s">
        <v>20</v>
      </c>
      <c r="C425" t="s">
        <v>10</v>
      </c>
      <c r="D425" t="s">
        <v>18</v>
      </c>
      <c r="E425">
        <v>19.3</v>
      </c>
      <c r="F425">
        <v>105.9</v>
      </c>
      <c r="G425">
        <v>47.8</v>
      </c>
      <c r="H425">
        <v>15.3</v>
      </c>
      <c r="I425">
        <v>305.8</v>
      </c>
    </row>
    <row r="426" spans="1:9" x14ac:dyDescent="0.75">
      <c r="A426">
        <v>2006</v>
      </c>
      <c r="B426" t="s">
        <v>19</v>
      </c>
      <c r="C426" t="s">
        <v>9</v>
      </c>
      <c r="D426" t="s">
        <v>17</v>
      </c>
      <c r="E426">
        <v>33.4</v>
      </c>
      <c r="F426">
        <v>170.7</v>
      </c>
      <c r="G426">
        <v>35.5</v>
      </c>
      <c r="H426">
        <v>41.1</v>
      </c>
      <c r="I426">
        <v>247.2</v>
      </c>
    </row>
    <row r="427" spans="1:9" x14ac:dyDescent="0.75">
      <c r="A427">
        <v>2024</v>
      </c>
      <c r="B427" t="s">
        <v>26</v>
      </c>
      <c r="C427" t="s">
        <v>12</v>
      </c>
      <c r="D427" t="s">
        <v>14</v>
      </c>
      <c r="E427">
        <v>0.3</v>
      </c>
      <c r="F427">
        <v>34.1</v>
      </c>
      <c r="G427">
        <v>65.900000000000006</v>
      </c>
      <c r="H427">
        <v>2.8</v>
      </c>
      <c r="I427">
        <v>635.79999999999995</v>
      </c>
    </row>
    <row r="428" spans="1:9" x14ac:dyDescent="0.75">
      <c r="A428">
        <v>2003</v>
      </c>
      <c r="B428" t="s">
        <v>24</v>
      </c>
      <c r="C428" t="s">
        <v>10</v>
      </c>
      <c r="D428" t="s">
        <v>18</v>
      </c>
      <c r="E428">
        <v>-4.4000000000000004</v>
      </c>
      <c r="F428">
        <v>46</v>
      </c>
      <c r="G428">
        <v>67.400000000000006</v>
      </c>
      <c r="H428">
        <v>20.9</v>
      </c>
      <c r="I428">
        <v>277.10000000000002</v>
      </c>
    </row>
    <row r="429" spans="1:9" x14ac:dyDescent="0.75">
      <c r="A429">
        <v>2012</v>
      </c>
      <c r="B429" t="s">
        <v>25</v>
      </c>
      <c r="C429" t="s">
        <v>12</v>
      </c>
      <c r="D429" t="s">
        <v>16</v>
      </c>
      <c r="E429">
        <v>3.5</v>
      </c>
      <c r="F429">
        <v>60.5</v>
      </c>
      <c r="G429">
        <v>68.900000000000006</v>
      </c>
      <c r="H429">
        <v>22.9</v>
      </c>
      <c r="I429">
        <v>705.9</v>
      </c>
    </row>
    <row r="430" spans="1:9" x14ac:dyDescent="0.75">
      <c r="A430">
        <v>2019</v>
      </c>
      <c r="B430" t="s">
        <v>28</v>
      </c>
      <c r="C430" t="s">
        <v>10</v>
      </c>
      <c r="D430" t="s">
        <v>18</v>
      </c>
      <c r="E430">
        <v>-7.1</v>
      </c>
      <c r="F430">
        <v>70.400000000000006</v>
      </c>
      <c r="G430">
        <v>46</v>
      </c>
      <c r="H430">
        <v>36.299999999999997</v>
      </c>
      <c r="I430">
        <v>172</v>
      </c>
    </row>
    <row r="431" spans="1:9" x14ac:dyDescent="0.75">
      <c r="A431">
        <v>2000</v>
      </c>
      <c r="B431" t="s">
        <v>20</v>
      </c>
      <c r="C431" t="s">
        <v>10</v>
      </c>
      <c r="D431" t="s">
        <v>17</v>
      </c>
      <c r="E431">
        <v>16.600000000000001</v>
      </c>
      <c r="F431">
        <v>62.9</v>
      </c>
      <c r="G431">
        <v>30.9</v>
      </c>
      <c r="H431">
        <v>28.7</v>
      </c>
      <c r="I431">
        <v>188.2</v>
      </c>
    </row>
    <row r="432" spans="1:9" x14ac:dyDescent="0.75">
      <c r="A432">
        <v>2007</v>
      </c>
      <c r="B432" t="s">
        <v>25</v>
      </c>
      <c r="C432" t="s">
        <v>12</v>
      </c>
      <c r="D432" t="s">
        <v>14</v>
      </c>
      <c r="E432">
        <v>36.799999999999997</v>
      </c>
      <c r="F432">
        <v>36.299999999999997</v>
      </c>
      <c r="G432">
        <v>87.9</v>
      </c>
      <c r="H432">
        <v>33.4</v>
      </c>
      <c r="I432">
        <v>785.4</v>
      </c>
    </row>
    <row r="433" spans="1:9" x14ac:dyDescent="0.75">
      <c r="A433">
        <v>2013</v>
      </c>
      <c r="B433" t="s">
        <v>30</v>
      </c>
      <c r="C433" t="s">
        <v>12</v>
      </c>
      <c r="D433" t="s">
        <v>13</v>
      </c>
      <c r="E433">
        <v>-8</v>
      </c>
      <c r="F433">
        <v>78.099999999999994</v>
      </c>
      <c r="G433">
        <v>45.1</v>
      </c>
      <c r="H433">
        <v>38.9</v>
      </c>
      <c r="I433">
        <v>571.70000000000005</v>
      </c>
    </row>
    <row r="434" spans="1:9" x14ac:dyDescent="0.75">
      <c r="A434">
        <v>2015</v>
      </c>
      <c r="B434" t="s">
        <v>26</v>
      </c>
      <c r="C434" t="s">
        <v>12</v>
      </c>
      <c r="D434" t="s">
        <v>16</v>
      </c>
      <c r="E434">
        <v>-3.9</v>
      </c>
      <c r="F434">
        <v>37</v>
      </c>
      <c r="G434">
        <v>70.599999999999994</v>
      </c>
      <c r="H434">
        <v>43.1</v>
      </c>
      <c r="I434">
        <v>692.8</v>
      </c>
    </row>
    <row r="435" spans="1:9" x14ac:dyDescent="0.75">
      <c r="A435">
        <v>2013</v>
      </c>
      <c r="B435" t="s">
        <v>25</v>
      </c>
      <c r="C435" t="s">
        <v>12</v>
      </c>
      <c r="D435" t="s">
        <v>14</v>
      </c>
      <c r="E435">
        <v>12.6</v>
      </c>
      <c r="F435">
        <v>66.099999999999994</v>
      </c>
      <c r="G435">
        <v>72.400000000000006</v>
      </c>
      <c r="H435">
        <v>15.7</v>
      </c>
      <c r="I435">
        <v>327</v>
      </c>
    </row>
    <row r="436" spans="1:9" x14ac:dyDescent="0.75">
      <c r="A436">
        <v>2011</v>
      </c>
      <c r="B436" t="s">
        <v>26</v>
      </c>
      <c r="C436" t="s">
        <v>12</v>
      </c>
      <c r="D436" t="s">
        <v>17</v>
      </c>
      <c r="E436">
        <v>36.700000000000003</v>
      </c>
      <c r="F436">
        <v>48.9</v>
      </c>
      <c r="G436">
        <v>66.599999999999994</v>
      </c>
      <c r="H436">
        <v>26.9</v>
      </c>
      <c r="I436">
        <v>573.5</v>
      </c>
    </row>
    <row r="437" spans="1:9" x14ac:dyDescent="0.75">
      <c r="A437">
        <v>2018</v>
      </c>
      <c r="B437" t="s">
        <v>26</v>
      </c>
      <c r="C437" t="s">
        <v>12</v>
      </c>
      <c r="D437" t="s">
        <v>16</v>
      </c>
      <c r="E437">
        <v>5.8</v>
      </c>
      <c r="F437">
        <v>8</v>
      </c>
      <c r="G437">
        <v>48.8</v>
      </c>
      <c r="H437">
        <v>42</v>
      </c>
      <c r="I437">
        <v>516</v>
      </c>
    </row>
    <row r="438" spans="1:9" x14ac:dyDescent="0.75">
      <c r="A438">
        <v>2022</v>
      </c>
      <c r="B438" t="s">
        <v>22</v>
      </c>
      <c r="C438" t="s">
        <v>11</v>
      </c>
      <c r="D438" t="s">
        <v>15</v>
      </c>
      <c r="E438">
        <v>15.4</v>
      </c>
      <c r="F438">
        <v>116.5</v>
      </c>
      <c r="G438">
        <v>46.3</v>
      </c>
      <c r="H438">
        <v>49.5</v>
      </c>
      <c r="I438">
        <v>522.20000000000005</v>
      </c>
    </row>
    <row r="439" spans="1:9" x14ac:dyDescent="0.75">
      <c r="A439">
        <v>2014</v>
      </c>
      <c r="B439" t="s">
        <v>29</v>
      </c>
      <c r="C439" t="s">
        <v>11</v>
      </c>
      <c r="D439" t="s">
        <v>18</v>
      </c>
      <c r="E439">
        <v>-7.9</v>
      </c>
      <c r="F439">
        <v>30.3</v>
      </c>
      <c r="G439">
        <v>65.900000000000006</v>
      </c>
      <c r="H439">
        <v>44.5</v>
      </c>
      <c r="I439">
        <v>577.79999999999995</v>
      </c>
    </row>
    <row r="440" spans="1:9" x14ac:dyDescent="0.75">
      <c r="A440">
        <v>2001</v>
      </c>
      <c r="B440" t="s">
        <v>30</v>
      </c>
      <c r="C440" t="s">
        <v>12</v>
      </c>
      <c r="D440" t="s">
        <v>17</v>
      </c>
      <c r="E440">
        <v>-2.6</v>
      </c>
      <c r="F440">
        <v>124.4</v>
      </c>
      <c r="G440">
        <v>82</v>
      </c>
      <c r="H440">
        <v>18.600000000000001</v>
      </c>
      <c r="I440">
        <v>502.8</v>
      </c>
    </row>
    <row r="441" spans="1:9" x14ac:dyDescent="0.75">
      <c r="A441">
        <v>2001</v>
      </c>
      <c r="B441" t="s">
        <v>20</v>
      </c>
      <c r="C441" t="s">
        <v>10</v>
      </c>
      <c r="D441" t="s">
        <v>15</v>
      </c>
      <c r="E441">
        <v>39.299999999999997</v>
      </c>
      <c r="F441">
        <v>103.1</v>
      </c>
      <c r="G441">
        <v>86.8</v>
      </c>
      <c r="H441">
        <v>9.8000000000000007</v>
      </c>
      <c r="I441">
        <v>400.3</v>
      </c>
    </row>
    <row r="442" spans="1:9" x14ac:dyDescent="0.75">
      <c r="A442">
        <v>2022</v>
      </c>
      <c r="B442" t="s">
        <v>25</v>
      </c>
      <c r="C442" t="s">
        <v>12</v>
      </c>
      <c r="D442" t="s">
        <v>14</v>
      </c>
      <c r="E442">
        <v>38.299999999999997</v>
      </c>
      <c r="F442">
        <v>59.2</v>
      </c>
      <c r="G442">
        <v>36.4</v>
      </c>
      <c r="H442">
        <v>24.5</v>
      </c>
      <c r="I442">
        <v>293.10000000000002</v>
      </c>
    </row>
    <row r="443" spans="1:9" x14ac:dyDescent="0.75">
      <c r="A443">
        <v>2021</v>
      </c>
      <c r="B443" t="s">
        <v>27</v>
      </c>
      <c r="C443" t="s">
        <v>9</v>
      </c>
      <c r="D443" t="s">
        <v>13</v>
      </c>
      <c r="E443">
        <v>-9.8000000000000007</v>
      </c>
      <c r="F443">
        <v>73</v>
      </c>
      <c r="G443">
        <v>39.299999999999997</v>
      </c>
      <c r="H443">
        <v>37.1</v>
      </c>
      <c r="I443">
        <v>638</v>
      </c>
    </row>
    <row r="444" spans="1:9" x14ac:dyDescent="0.75">
      <c r="A444">
        <v>2018</v>
      </c>
      <c r="B444" t="s">
        <v>20</v>
      </c>
      <c r="C444" t="s">
        <v>10</v>
      </c>
      <c r="D444" t="s">
        <v>16</v>
      </c>
      <c r="E444">
        <v>37.6</v>
      </c>
      <c r="F444">
        <v>79.400000000000006</v>
      </c>
      <c r="G444">
        <v>86.7</v>
      </c>
      <c r="H444">
        <v>24.6</v>
      </c>
      <c r="I444">
        <v>258.39999999999998</v>
      </c>
    </row>
    <row r="445" spans="1:9" x14ac:dyDescent="0.75">
      <c r="A445">
        <v>2024</v>
      </c>
      <c r="B445" t="s">
        <v>29</v>
      </c>
      <c r="C445" t="s">
        <v>11</v>
      </c>
      <c r="D445" t="s">
        <v>18</v>
      </c>
      <c r="E445">
        <v>22</v>
      </c>
      <c r="F445">
        <v>42.7</v>
      </c>
      <c r="G445">
        <v>74.2</v>
      </c>
      <c r="H445">
        <v>24.2</v>
      </c>
      <c r="I445">
        <v>584.6</v>
      </c>
    </row>
    <row r="446" spans="1:9" x14ac:dyDescent="0.75">
      <c r="A446">
        <v>2025</v>
      </c>
      <c r="B446" t="s">
        <v>20</v>
      </c>
      <c r="C446" t="s">
        <v>10</v>
      </c>
      <c r="D446" t="s">
        <v>16</v>
      </c>
      <c r="E446">
        <v>33.4</v>
      </c>
      <c r="F446">
        <v>44.4</v>
      </c>
      <c r="G446">
        <v>83</v>
      </c>
      <c r="H446">
        <v>41.9</v>
      </c>
      <c r="I446">
        <v>263.3</v>
      </c>
    </row>
    <row r="447" spans="1:9" x14ac:dyDescent="0.75">
      <c r="A447">
        <v>2021</v>
      </c>
      <c r="B447" t="s">
        <v>23</v>
      </c>
      <c r="C447" t="s">
        <v>9</v>
      </c>
      <c r="D447" t="s">
        <v>14</v>
      </c>
      <c r="E447">
        <v>12.7</v>
      </c>
      <c r="F447">
        <v>76.7</v>
      </c>
      <c r="G447">
        <v>42.2</v>
      </c>
      <c r="H447">
        <v>18.100000000000001</v>
      </c>
      <c r="I447">
        <v>537.70000000000005</v>
      </c>
    </row>
    <row r="448" spans="1:9" x14ac:dyDescent="0.75">
      <c r="A448">
        <v>2025</v>
      </c>
      <c r="B448" t="s">
        <v>27</v>
      </c>
      <c r="C448" t="s">
        <v>9</v>
      </c>
      <c r="D448" t="s">
        <v>16</v>
      </c>
      <c r="E448">
        <v>15.8</v>
      </c>
      <c r="F448">
        <v>49.3</v>
      </c>
      <c r="G448">
        <v>65.3</v>
      </c>
      <c r="H448">
        <v>43</v>
      </c>
      <c r="I448">
        <v>623</v>
      </c>
    </row>
    <row r="449" spans="1:9" x14ac:dyDescent="0.75">
      <c r="A449">
        <v>2025</v>
      </c>
      <c r="B449" t="s">
        <v>29</v>
      </c>
      <c r="C449" t="s">
        <v>11</v>
      </c>
      <c r="D449" t="s">
        <v>18</v>
      </c>
      <c r="E449">
        <v>14.4</v>
      </c>
      <c r="F449">
        <v>36.4</v>
      </c>
      <c r="G449">
        <v>72.099999999999994</v>
      </c>
      <c r="H449">
        <v>20.3</v>
      </c>
      <c r="I449">
        <v>253.1</v>
      </c>
    </row>
    <row r="450" spans="1:9" x14ac:dyDescent="0.75">
      <c r="A450">
        <v>2021</v>
      </c>
      <c r="B450" t="s">
        <v>22</v>
      </c>
      <c r="C450" t="s">
        <v>11</v>
      </c>
      <c r="D450" t="s">
        <v>14</v>
      </c>
      <c r="E450">
        <v>23.3</v>
      </c>
      <c r="F450">
        <v>25.6</v>
      </c>
      <c r="G450">
        <v>70.8</v>
      </c>
      <c r="H450">
        <v>16.399999999999999</v>
      </c>
      <c r="I450">
        <v>142</v>
      </c>
    </row>
    <row r="451" spans="1:9" x14ac:dyDescent="0.75">
      <c r="A451">
        <v>2016</v>
      </c>
      <c r="B451" t="s">
        <v>25</v>
      </c>
      <c r="C451" t="s">
        <v>12</v>
      </c>
      <c r="D451" t="s">
        <v>16</v>
      </c>
      <c r="E451">
        <v>-3</v>
      </c>
      <c r="F451">
        <v>67.5</v>
      </c>
      <c r="G451">
        <v>54.5</v>
      </c>
      <c r="H451">
        <v>22.7</v>
      </c>
      <c r="I451">
        <v>191.7</v>
      </c>
    </row>
    <row r="452" spans="1:9" x14ac:dyDescent="0.75">
      <c r="A452">
        <v>2019</v>
      </c>
      <c r="B452" t="s">
        <v>24</v>
      </c>
      <c r="C452" t="s">
        <v>10</v>
      </c>
      <c r="D452" t="s">
        <v>13</v>
      </c>
      <c r="E452">
        <v>-8.5</v>
      </c>
      <c r="F452">
        <v>29.4</v>
      </c>
      <c r="G452">
        <v>30.9</v>
      </c>
      <c r="H452">
        <v>38.1</v>
      </c>
      <c r="I452">
        <v>524.20000000000005</v>
      </c>
    </row>
    <row r="453" spans="1:9" x14ac:dyDescent="0.75">
      <c r="A453">
        <v>2009</v>
      </c>
      <c r="B453" t="s">
        <v>21</v>
      </c>
      <c r="C453" t="s">
        <v>11</v>
      </c>
      <c r="D453" t="s">
        <v>17</v>
      </c>
      <c r="E453">
        <v>5.4</v>
      </c>
      <c r="F453">
        <v>91.4</v>
      </c>
      <c r="G453">
        <v>65</v>
      </c>
      <c r="H453">
        <v>6.3</v>
      </c>
      <c r="I453">
        <v>694.6</v>
      </c>
    </row>
    <row r="454" spans="1:9" x14ac:dyDescent="0.75">
      <c r="A454">
        <v>2005</v>
      </c>
      <c r="B454" t="s">
        <v>29</v>
      </c>
      <c r="C454" t="s">
        <v>11</v>
      </c>
      <c r="D454" t="s">
        <v>14</v>
      </c>
      <c r="E454">
        <v>25.2</v>
      </c>
      <c r="F454">
        <v>96.7</v>
      </c>
      <c r="G454">
        <v>45.2</v>
      </c>
      <c r="H454">
        <v>9.8000000000000007</v>
      </c>
      <c r="I454">
        <v>131.5</v>
      </c>
    </row>
    <row r="455" spans="1:9" x14ac:dyDescent="0.75">
      <c r="A455">
        <v>2014</v>
      </c>
      <c r="B455" t="s">
        <v>28</v>
      </c>
      <c r="C455" t="s">
        <v>10</v>
      </c>
      <c r="D455" t="s">
        <v>17</v>
      </c>
      <c r="E455">
        <v>0.1</v>
      </c>
      <c r="F455">
        <v>72.599999999999994</v>
      </c>
      <c r="G455">
        <v>57</v>
      </c>
      <c r="H455">
        <v>47.6</v>
      </c>
      <c r="I455">
        <v>613.9</v>
      </c>
    </row>
    <row r="456" spans="1:9" x14ac:dyDescent="0.75">
      <c r="A456">
        <v>2021</v>
      </c>
      <c r="B456" t="s">
        <v>25</v>
      </c>
      <c r="C456" t="s">
        <v>12</v>
      </c>
      <c r="D456" t="s">
        <v>14</v>
      </c>
      <c r="E456">
        <v>23.7</v>
      </c>
      <c r="F456">
        <v>83.7</v>
      </c>
      <c r="G456">
        <v>87.5</v>
      </c>
      <c r="H456">
        <v>8.8000000000000007</v>
      </c>
      <c r="I456">
        <v>338.9</v>
      </c>
    </row>
    <row r="457" spans="1:9" x14ac:dyDescent="0.75">
      <c r="A457">
        <v>2010</v>
      </c>
      <c r="B457" t="s">
        <v>30</v>
      </c>
      <c r="C457" t="s">
        <v>12</v>
      </c>
      <c r="D457" t="s">
        <v>13</v>
      </c>
      <c r="E457">
        <v>38.5</v>
      </c>
      <c r="F457">
        <v>72.8</v>
      </c>
      <c r="G457">
        <v>53.9</v>
      </c>
      <c r="H457">
        <v>28.4</v>
      </c>
      <c r="I457">
        <v>435</v>
      </c>
    </row>
    <row r="458" spans="1:9" x14ac:dyDescent="0.75">
      <c r="A458">
        <v>2004</v>
      </c>
      <c r="B458" t="s">
        <v>29</v>
      </c>
      <c r="C458" t="s">
        <v>11</v>
      </c>
      <c r="D458" t="s">
        <v>17</v>
      </c>
      <c r="E458">
        <v>-5.3</v>
      </c>
      <c r="F458">
        <v>87.8</v>
      </c>
      <c r="G458">
        <v>80.400000000000006</v>
      </c>
      <c r="H458">
        <v>29</v>
      </c>
      <c r="I458">
        <v>750.2</v>
      </c>
    </row>
    <row r="459" spans="1:9" x14ac:dyDescent="0.75">
      <c r="A459">
        <v>2000</v>
      </c>
      <c r="B459" t="s">
        <v>23</v>
      </c>
      <c r="C459" t="s">
        <v>9</v>
      </c>
      <c r="D459" t="s">
        <v>15</v>
      </c>
      <c r="E459">
        <v>23.6</v>
      </c>
      <c r="F459">
        <v>85.3</v>
      </c>
      <c r="G459">
        <v>41.3</v>
      </c>
      <c r="H459">
        <v>24.5</v>
      </c>
      <c r="I459">
        <v>332.4</v>
      </c>
    </row>
    <row r="460" spans="1:9" x14ac:dyDescent="0.75">
      <c r="A460">
        <v>2007</v>
      </c>
      <c r="B460" t="s">
        <v>21</v>
      </c>
      <c r="C460" t="s">
        <v>11</v>
      </c>
      <c r="D460" t="s">
        <v>18</v>
      </c>
      <c r="E460">
        <v>12.2</v>
      </c>
      <c r="F460">
        <v>64.900000000000006</v>
      </c>
      <c r="G460">
        <v>70.3</v>
      </c>
      <c r="H460">
        <v>32.200000000000003</v>
      </c>
      <c r="I460">
        <v>425.7</v>
      </c>
    </row>
    <row r="461" spans="1:9" x14ac:dyDescent="0.75">
      <c r="A461">
        <v>2020</v>
      </c>
      <c r="B461" t="s">
        <v>23</v>
      </c>
      <c r="C461" t="s">
        <v>9</v>
      </c>
      <c r="D461" t="s">
        <v>15</v>
      </c>
      <c r="E461">
        <v>33.4</v>
      </c>
      <c r="F461">
        <v>104</v>
      </c>
      <c r="G461">
        <v>88.6</v>
      </c>
      <c r="H461">
        <v>11.5</v>
      </c>
      <c r="I461">
        <v>109.6</v>
      </c>
    </row>
    <row r="462" spans="1:9" x14ac:dyDescent="0.75">
      <c r="A462">
        <v>2011</v>
      </c>
      <c r="B462" t="s">
        <v>21</v>
      </c>
      <c r="C462" t="s">
        <v>11</v>
      </c>
      <c r="D462" t="s">
        <v>16</v>
      </c>
      <c r="E462">
        <v>-1.1000000000000001</v>
      </c>
      <c r="F462">
        <v>43.9</v>
      </c>
      <c r="G462">
        <v>36.1</v>
      </c>
      <c r="H462">
        <v>27.6</v>
      </c>
      <c r="I462">
        <v>157.1</v>
      </c>
    </row>
    <row r="463" spans="1:9" x14ac:dyDescent="0.75">
      <c r="A463">
        <v>2011</v>
      </c>
      <c r="B463" t="s">
        <v>30</v>
      </c>
      <c r="C463" t="s">
        <v>12</v>
      </c>
      <c r="D463" t="s">
        <v>13</v>
      </c>
      <c r="E463">
        <v>24.6</v>
      </c>
      <c r="F463">
        <v>26.3</v>
      </c>
      <c r="G463">
        <v>30.5</v>
      </c>
      <c r="H463">
        <v>18.600000000000001</v>
      </c>
      <c r="I463">
        <v>281</v>
      </c>
    </row>
    <row r="464" spans="1:9" x14ac:dyDescent="0.75">
      <c r="A464">
        <v>2004</v>
      </c>
      <c r="B464" t="s">
        <v>24</v>
      </c>
      <c r="C464" t="s">
        <v>10</v>
      </c>
      <c r="D464" t="s">
        <v>15</v>
      </c>
      <c r="E464">
        <v>31.9</v>
      </c>
      <c r="F464">
        <v>25.2</v>
      </c>
      <c r="G464">
        <v>56</v>
      </c>
      <c r="H464">
        <v>33.1</v>
      </c>
      <c r="I464">
        <v>119.5</v>
      </c>
    </row>
    <row r="465" spans="1:9" x14ac:dyDescent="0.75">
      <c r="A465">
        <v>2006</v>
      </c>
      <c r="B465" t="s">
        <v>28</v>
      </c>
      <c r="C465" t="s">
        <v>10</v>
      </c>
      <c r="D465" t="s">
        <v>14</v>
      </c>
      <c r="E465">
        <v>37.200000000000003</v>
      </c>
      <c r="F465">
        <v>39</v>
      </c>
      <c r="G465">
        <v>35.6</v>
      </c>
      <c r="H465">
        <v>7.1</v>
      </c>
      <c r="I465">
        <v>542</v>
      </c>
    </row>
    <row r="466" spans="1:9" x14ac:dyDescent="0.75">
      <c r="A466">
        <v>2003</v>
      </c>
      <c r="B466" t="s">
        <v>25</v>
      </c>
      <c r="C466" t="s">
        <v>12</v>
      </c>
      <c r="D466" t="s">
        <v>16</v>
      </c>
      <c r="E466">
        <v>24.2</v>
      </c>
      <c r="F466">
        <v>6.7</v>
      </c>
      <c r="G466">
        <v>74.900000000000006</v>
      </c>
      <c r="H466">
        <v>28.5</v>
      </c>
      <c r="I466">
        <v>398.5</v>
      </c>
    </row>
    <row r="467" spans="1:9" x14ac:dyDescent="0.75">
      <c r="A467">
        <v>2005</v>
      </c>
      <c r="B467" t="s">
        <v>22</v>
      </c>
      <c r="C467" t="s">
        <v>11</v>
      </c>
      <c r="D467" t="s">
        <v>16</v>
      </c>
      <c r="E467">
        <v>14.9</v>
      </c>
      <c r="F467">
        <v>58.7</v>
      </c>
      <c r="G467">
        <v>84.9</v>
      </c>
      <c r="H467">
        <v>9.3000000000000007</v>
      </c>
      <c r="I467">
        <v>483.7</v>
      </c>
    </row>
    <row r="468" spans="1:9" x14ac:dyDescent="0.75">
      <c r="A468">
        <v>2012</v>
      </c>
      <c r="B468" t="s">
        <v>23</v>
      </c>
      <c r="C468" t="s">
        <v>9</v>
      </c>
      <c r="D468" t="s">
        <v>15</v>
      </c>
      <c r="E468">
        <v>20.9</v>
      </c>
      <c r="F468">
        <v>80.099999999999994</v>
      </c>
      <c r="G468">
        <v>56</v>
      </c>
      <c r="H468">
        <v>13.9</v>
      </c>
      <c r="I468">
        <v>222.3</v>
      </c>
    </row>
    <row r="469" spans="1:9" x14ac:dyDescent="0.75">
      <c r="A469">
        <v>2019</v>
      </c>
      <c r="B469" t="s">
        <v>23</v>
      </c>
      <c r="C469" t="s">
        <v>9</v>
      </c>
      <c r="D469" t="s">
        <v>15</v>
      </c>
      <c r="E469">
        <v>33.4</v>
      </c>
      <c r="F469">
        <v>95.8</v>
      </c>
      <c r="G469">
        <v>45.5</v>
      </c>
      <c r="H469">
        <v>10.9</v>
      </c>
      <c r="I469">
        <v>307.2</v>
      </c>
    </row>
    <row r="470" spans="1:9" x14ac:dyDescent="0.75">
      <c r="A470">
        <v>2014</v>
      </c>
      <c r="B470" t="s">
        <v>26</v>
      </c>
      <c r="C470" t="s">
        <v>12</v>
      </c>
      <c r="D470" t="s">
        <v>13</v>
      </c>
      <c r="E470">
        <v>18.5</v>
      </c>
      <c r="F470">
        <v>10</v>
      </c>
      <c r="G470">
        <v>56.1</v>
      </c>
      <c r="H470">
        <v>9.1</v>
      </c>
      <c r="I470">
        <v>564.70000000000005</v>
      </c>
    </row>
    <row r="471" spans="1:9" x14ac:dyDescent="0.75">
      <c r="A471">
        <v>2002</v>
      </c>
      <c r="B471" t="s">
        <v>21</v>
      </c>
      <c r="C471" t="s">
        <v>11</v>
      </c>
      <c r="D471" t="s">
        <v>18</v>
      </c>
      <c r="E471">
        <v>-8.5</v>
      </c>
      <c r="F471">
        <v>25.9</v>
      </c>
      <c r="G471">
        <v>73.400000000000006</v>
      </c>
      <c r="H471">
        <v>41.3</v>
      </c>
      <c r="I471">
        <v>775.7</v>
      </c>
    </row>
    <row r="472" spans="1:9" x14ac:dyDescent="0.75">
      <c r="A472">
        <v>2022</v>
      </c>
      <c r="B472" t="s">
        <v>19</v>
      </c>
      <c r="C472" t="s">
        <v>9</v>
      </c>
      <c r="D472" t="s">
        <v>15</v>
      </c>
      <c r="E472">
        <v>36.5</v>
      </c>
      <c r="F472">
        <v>89.5</v>
      </c>
      <c r="G472">
        <v>30.5</v>
      </c>
      <c r="H472">
        <v>14.3</v>
      </c>
      <c r="I472">
        <v>135.30000000000001</v>
      </c>
    </row>
    <row r="473" spans="1:9" x14ac:dyDescent="0.75">
      <c r="A473">
        <v>2007</v>
      </c>
      <c r="B473" t="s">
        <v>24</v>
      </c>
      <c r="C473" t="s">
        <v>10</v>
      </c>
      <c r="D473" t="s">
        <v>15</v>
      </c>
      <c r="E473">
        <v>24.5</v>
      </c>
      <c r="F473">
        <v>42.9</v>
      </c>
      <c r="G473">
        <v>65.400000000000006</v>
      </c>
      <c r="H473">
        <v>46.4</v>
      </c>
      <c r="I473">
        <v>723.3</v>
      </c>
    </row>
    <row r="474" spans="1:9" x14ac:dyDescent="0.75">
      <c r="A474">
        <v>2019</v>
      </c>
      <c r="B474" t="s">
        <v>25</v>
      </c>
      <c r="C474" t="s">
        <v>12</v>
      </c>
      <c r="D474" t="s">
        <v>17</v>
      </c>
      <c r="E474">
        <v>23.8</v>
      </c>
      <c r="F474">
        <v>78.900000000000006</v>
      </c>
      <c r="G474">
        <v>66.8</v>
      </c>
      <c r="H474">
        <v>48.5</v>
      </c>
      <c r="I474">
        <v>503.8</v>
      </c>
    </row>
    <row r="475" spans="1:9" x14ac:dyDescent="0.75">
      <c r="A475">
        <v>2015</v>
      </c>
      <c r="B475" t="s">
        <v>21</v>
      </c>
      <c r="C475" t="s">
        <v>11</v>
      </c>
      <c r="D475" t="s">
        <v>14</v>
      </c>
      <c r="E475">
        <v>0.8</v>
      </c>
      <c r="F475">
        <v>15.7</v>
      </c>
      <c r="G475">
        <v>68.3</v>
      </c>
      <c r="H475">
        <v>28.6</v>
      </c>
      <c r="I475">
        <v>494.7</v>
      </c>
    </row>
    <row r="476" spans="1:9" x14ac:dyDescent="0.75">
      <c r="A476">
        <v>2012</v>
      </c>
      <c r="B476" t="s">
        <v>26</v>
      </c>
      <c r="C476" t="s">
        <v>12</v>
      </c>
      <c r="D476" t="s">
        <v>17</v>
      </c>
      <c r="E476">
        <v>22.9</v>
      </c>
      <c r="F476">
        <v>123.4</v>
      </c>
      <c r="G476">
        <v>44.5</v>
      </c>
      <c r="H476">
        <v>7.2</v>
      </c>
      <c r="I476">
        <v>450.2</v>
      </c>
    </row>
    <row r="477" spans="1:9" x14ac:dyDescent="0.75">
      <c r="A477">
        <v>2017</v>
      </c>
      <c r="B477" t="s">
        <v>20</v>
      </c>
      <c r="C477" t="s">
        <v>10</v>
      </c>
      <c r="D477" t="s">
        <v>17</v>
      </c>
      <c r="E477">
        <v>9.6999999999999993</v>
      </c>
      <c r="F477">
        <v>14.5</v>
      </c>
      <c r="G477">
        <v>72.8</v>
      </c>
      <c r="H477">
        <v>18.7</v>
      </c>
      <c r="I477">
        <v>148.6</v>
      </c>
    </row>
    <row r="478" spans="1:9" x14ac:dyDescent="0.75">
      <c r="A478">
        <v>2009</v>
      </c>
      <c r="B478" t="s">
        <v>21</v>
      </c>
      <c r="C478" t="s">
        <v>11</v>
      </c>
      <c r="D478" t="s">
        <v>16</v>
      </c>
      <c r="E478">
        <v>22.6</v>
      </c>
      <c r="F478">
        <v>57.5</v>
      </c>
      <c r="G478">
        <v>35.5</v>
      </c>
      <c r="H478">
        <v>39.9</v>
      </c>
      <c r="I478">
        <v>162.9</v>
      </c>
    </row>
    <row r="479" spans="1:9" x14ac:dyDescent="0.75">
      <c r="A479">
        <v>2018</v>
      </c>
      <c r="B479" t="s">
        <v>22</v>
      </c>
      <c r="C479" t="s">
        <v>11</v>
      </c>
      <c r="D479" t="s">
        <v>18</v>
      </c>
      <c r="E479">
        <v>-4.7</v>
      </c>
      <c r="F479">
        <v>58.6</v>
      </c>
      <c r="G479">
        <v>42</v>
      </c>
      <c r="H479">
        <v>18.399999999999999</v>
      </c>
      <c r="I479">
        <v>520.6</v>
      </c>
    </row>
    <row r="480" spans="1:9" x14ac:dyDescent="0.75">
      <c r="A480">
        <v>2016</v>
      </c>
      <c r="B480" t="s">
        <v>25</v>
      </c>
      <c r="C480" t="s">
        <v>12</v>
      </c>
      <c r="D480" t="s">
        <v>14</v>
      </c>
      <c r="E480">
        <v>22.9</v>
      </c>
      <c r="F480">
        <v>33.299999999999997</v>
      </c>
      <c r="G480">
        <v>82.6</v>
      </c>
      <c r="H480">
        <v>4.4000000000000004</v>
      </c>
      <c r="I480">
        <v>338.7</v>
      </c>
    </row>
    <row r="481" spans="1:9" x14ac:dyDescent="0.75">
      <c r="A481">
        <v>2023</v>
      </c>
      <c r="B481" t="s">
        <v>24</v>
      </c>
      <c r="C481" t="s">
        <v>10</v>
      </c>
      <c r="D481" t="s">
        <v>13</v>
      </c>
      <c r="E481">
        <v>40</v>
      </c>
      <c r="F481">
        <v>70.8</v>
      </c>
      <c r="G481">
        <v>74.3</v>
      </c>
      <c r="H481">
        <v>27.8</v>
      </c>
      <c r="I481">
        <v>742.1</v>
      </c>
    </row>
    <row r="482" spans="1:9" x14ac:dyDescent="0.75">
      <c r="A482">
        <v>2018</v>
      </c>
      <c r="B482" t="s">
        <v>26</v>
      </c>
      <c r="C482" t="s">
        <v>12</v>
      </c>
      <c r="D482" t="s">
        <v>13</v>
      </c>
      <c r="E482">
        <v>-7.6</v>
      </c>
      <c r="F482">
        <v>72.2</v>
      </c>
      <c r="G482">
        <v>30.8</v>
      </c>
      <c r="H482">
        <v>42.3</v>
      </c>
      <c r="I482">
        <v>384.6</v>
      </c>
    </row>
    <row r="483" spans="1:9" x14ac:dyDescent="0.75">
      <c r="A483">
        <v>2025</v>
      </c>
      <c r="B483" t="s">
        <v>20</v>
      </c>
      <c r="C483" t="s">
        <v>10</v>
      </c>
      <c r="D483" t="s">
        <v>15</v>
      </c>
      <c r="E483">
        <v>38.9</v>
      </c>
      <c r="F483">
        <v>66.8</v>
      </c>
      <c r="G483">
        <v>44.9</v>
      </c>
      <c r="H483">
        <v>39.799999999999997</v>
      </c>
      <c r="I483">
        <v>200.3</v>
      </c>
    </row>
    <row r="484" spans="1:9" x14ac:dyDescent="0.75">
      <c r="A484">
        <v>2022</v>
      </c>
      <c r="B484" t="s">
        <v>27</v>
      </c>
      <c r="C484" t="s">
        <v>9</v>
      </c>
      <c r="D484" t="s">
        <v>15</v>
      </c>
      <c r="E484">
        <v>10.3</v>
      </c>
      <c r="F484">
        <v>32.799999999999997</v>
      </c>
      <c r="G484">
        <v>42.9</v>
      </c>
      <c r="H484">
        <v>8.8000000000000007</v>
      </c>
      <c r="I484">
        <v>600.29999999999995</v>
      </c>
    </row>
    <row r="485" spans="1:9" x14ac:dyDescent="0.75">
      <c r="A485">
        <v>2025</v>
      </c>
      <c r="B485" t="s">
        <v>26</v>
      </c>
      <c r="C485" t="s">
        <v>12</v>
      </c>
      <c r="D485" t="s">
        <v>13</v>
      </c>
      <c r="E485">
        <v>33.5</v>
      </c>
      <c r="F485">
        <v>27.6</v>
      </c>
      <c r="G485">
        <v>46.2</v>
      </c>
      <c r="H485">
        <v>33.6</v>
      </c>
      <c r="I485">
        <v>305.3</v>
      </c>
    </row>
    <row r="486" spans="1:9" x14ac:dyDescent="0.75">
      <c r="A486">
        <v>2004</v>
      </c>
      <c r="B486" t="s">
        <v>27</v>
      </c>
      <c r="C486" t="s">
        <v>9</v>
      </c>
      <c r="D486" t="s">
        <v>15</v>
      </c>
      <c r="E486">
        <v>29.1</v>
      </c>
      <c r="F486">
        <v>35.799999999999997</v>
      </c>
      <c r="G486">
        <v>44.9</v>
      </c>
      <c r="H486">
        <v>11</v>
      </c>
      <c r="I486">
        <v>467.8</v>
      </c>
    </row>
    <row r="487" spans="1:9" x14ac:dyDescent="0.75">
      <c r="A487">
        <v>2025</v>
      </c>
      <c r="B487" t="s">
        <v>25</v>
      </c>
      <c r="C487" t="s">
        <v>12</v>
      </c>
      <c r="D487" t="s">
        <v>18</v>
      </c>
      <c r="E487">
        <v>18.399999999999999</v>
      </c>
      <c r="F487">
        <v>24.4</v>
      </c>
      <c r="G487">
        <v>33.799999999999997</v>
      </c>
      <c r="H487">
        <v>10.9</v>
      </c>
      <c r="I487">
        <v>588.5</v>
      </c>
    </row>
    <row r="488" spans="1:9" x14ac:dyDescent="0.75">
      <c r="A488">
        <v>2020</v>
      </c>
      <c r="B488" t="s">
        <v>23</v>
      </c>
      <c r="C488" t="s">
        <v>9</v>
      </c>
      <c r="D488" t="s">
        <v>17</v>
      </c>
      <c r="E488">
        <v>26.9</v>
      </c>
      <c r="F488">
        <v>107.2</v>
      </c>
      <c r="G488">
        <v>57.5</v>
      </c>
      <c r="H488">
        <v>43.7</v>
      </c>
      <c r="I488">
        <v>730.2</v>
      </c>
    </row>
    <row r="489" spans="1:9" x14ac:dyDescent="0.75">
      <c r="A489">
        <v>2022</v>
      </c>
      <c r="B489" t="s">
        <v>26</v>
      </c>
      <c r="C489" t="s">
        <v>12</v>
      </c>
      <c r="D489" t="s">
        <v>15</v>
      </c>
      <c r="E489">
        <v>33.9</v>
      </c>
      <c r="F489">
        <v>38.299999999999997</v>
      </c>
      <c r="G489">
        <v>74</v>
      </c>
      <c r="H489">
        <v>12.5</v>
      </c>
      <c r="I489">
        <v>654.5</v>
      </c>
    </row>
    <row r="490" spans="1:9" x14ac:dyDescent="0.75">
      <c r="A490">
        <v>2008</v>
      </c>
      <c r="B490" t="s">
        <v>28</v>
      </c>
      <c r="C490" t="s">
        <v>10</v>
      </c>
      <c r="D490" t="s">
        <v>16</v>
      </c>
      <c r="E490">
        <v>10.199999999999999</v>
      </c>
      <c r="F490">
        <v>56.3</v>
      </c>
      <c r="G490">
        <v>66.400000000000006</v>
      </c>
      <c r="H490">
        <v>13.2</v>
      </c>
      <c r="I490">
        <v>573.5</v>
      </c>
    </row>
    <row r="491" spans="1:9" x14ac:dyDescent="0.75">
      <c r="A491">
        <v>2011</v>
      </c>
      <c r="B491" t="s">
        <v>27</v>
      </c>
      <c r="C491" t="s">
        <v>9</v>
      </c>
      <c r="D491" t="s">
        <v>15</v>
      </c>
      <c r="E491">
        <v>6.4</v>
      </c>
      <c r="F491">
        <v>89.2</v>
      </c>
      <c r="G491">
        <v>70.400000000000006</v>
      </c>
      <c r="H491">
        <v>0</v>
      </c>
      <c r="I491">
        <v>575.70000000000005</v>
      </c>
    </row>
    <row r="492" spans="1:9" x14ac:dyDescent="0.75">
      <c r="A492">
        <v>2020</v>
      </c>
      <c r="B492" t="s">
        <v>22</v>
      </c>
      <c r="C492" t="s">
        <v>11</v>
      </c>
      <c r="D492" t="s">
        <v>14</v>
      </c>
      <c r="E492">
        <v>23.4</v>
      </c>
      <c r="F492">
        <v>23.4</v>
      </c>
      <c r="G492">
        <v>34.9</v>
      </c>
      <c r="H492">
        <v>43.5</v>
      </c>
      <c r="I492">
        <v>762.1</v>
      </c>
    </row>
    <row r="493" spans="1:9" x14ac:dyDescent="0.75">
      <c r="A493">
        <v>2000</v>
      </c>
      <c r="B493" t="s">
        <v>28</v>
      </c>
      <c r="C493" t="s">
        <v>10</v>
      </c>
      <c r="D493" t="s">
        <v>18</v>
      </c>
      <c r="E493">
        <v>30.4</v>
      </c>
      <c r="F493">
        <v>13.9</v>
      </c>
      <c r="G493">
        <v>87.1</v>
      </c>
      <c r="H493">
        <v>39.6</v>
      </c>
      <c r="I493">
        <v>307.10000000000002</v>
      </c>
    </row>
    <row r="494" spans="1:9" x14ac:dyDescent="0.75">
      <c r="A494">
        <v>2025</v>
      </c>
      <c r="B494" t="s">
        <v>29</v>
      </c>
      <c r="C494" t="s">
        <v>11</v>
      </c>
      <c r="D494" t="s">
        <v>14</v>
      </c>
      <c r="E494">
        <v>28.1</v>
      </c>
      <c r="F494">
        <v>24.5</v>
      </c>
      <c r="G494">
        <v>80.3</v>
      </c>
      <c r="H494">
        <v>31.4</v>
      </c>
      <c r="I494">
        <v>100.8</v>
      </c>
    </row>
    <row r="495" spans="1:9" x14ac:dyDescent="0.75">
      <c r="A495">
        <v>2025</v>
      </c>
      <c r="B495" t="s">
        <v>29</v>
      </c>
      <c r="C495" t="s">
        <v>11</v>
      </c>
      <c r="D495" t="s">
        <v>14</v>
      </c>
      <c r="E495">
        <v>29.9</v>
      </c>
      <c r="F495">
        <v>60.9</v>
      </c>
      <c r="G495">
        <v>78.3</v>
      </c>
      <c r="H495">
        <v>37.5</v>
      </c>
      <c r="I495">
        <v>290.39999999999998</v>
      </c>
    </row>
    <row r="496" spans="1:9" x14ac:dyDescent="0.75">
      <c r="A496">
        <v>2000</v>
      </c>
      <c r="B496" t="s">
        <v>20</v>
      </c>
      <c r="C496" t="s">
        <v>10</v>
      </c>
      <c r="D496" t="s">
        <v>16</v>
      </c>
      <c r="E496">
        <v>11.8</v>
      </c>
      <c r="F496">
        <v>57.9</v>
      </c>
      <c r="G496">
        <v>79.400000000000006</v>
      </c>
      <c r="H496">
        <v>7.6</v>
      </c>
      <c r="I496">
        <v>252.5</v>
      </c>
    </row>
    <row r="497" spans="1:9" x14ac:dyDescent="0.75">
      <c r="A497">
        <v>2014</v>
      </c>
      <c r="B497" t="s">
        <v>24</v>
      </c>
      <c r="C497" t="s">
        <v>10</v>
      </c>
      <c r="D497" t="s">
        <v>18</v>
      </c>
      <c r="E497">
        <v>30.9</v>
      </c>
      <c r="F497">
        <v>66.7</v>
      </c>
      <c r="G497">
        <v>86</v>
      </c>
      <c r="H497">
        <v>22.9</v>
      </c>
      <c r="I497">
        <v>563.29999999999995</v>
      </c>
    </row>
    <row r="498" spans="1:9" x14ac:dyDescent="0.75">
      <c r="A498">
        <v>2001</v>
      </c>
      <c r="B498" t="s">
        <v>23</v>
      </c>
      <c r="C498" t="s">
        <v>9</v>
      </c>
      <c r="D498" t="s">
        <v>18</v>
      </c>
      <c r="E498">
        <v>-4</v>
      </c>
      <c r="F498">
        <v>46.1</v>
      </c>
      <c r="G498">
        <v>62.7</v>
      </c>
      <c r="H498">
        <v>17.600000000000001</v>
      </c>
      <c r="I498">
        <v>543.6</v>
      </c>
    </row>
    <row r="499" spans="1:9" x14ac:dyDescent="0.75">
      <c r="A499">
        <v>2021</v>
      </c>
      <c r="B499" t="s">
        <v>25</v>
      </c>
      <c r="C499" t="s">
        <v>12</v>
      </c>
      <c r="D499" t="s">
        <v>18</v>
      </c>
      <c r="E499">
        <v>17.2</v>
      </c>
      <c r="F499">
        <v>2.5</v>
      </c>
      <c r="G499">
        <v>42</v>
      </c>
      <c r="H499">
        <v>4.7</v>
      </c>
      <c r="I499">
        <v>515.4</v>
      </c>
    </row>
    <row r="500" spans="1:9" x14ac:dyDescent="0.75">
      <c r="A500">
        <v>2015</v>
      </c>
      <c r="B500" t="s">
        <v>26</v>
      </c>
      <c r="C500" t="s">
        <v>12</v>
      </c>
      <c r="D500" t="s">
        <v>18</v>
      </c>
      <c r="E500">
        <v>-9.6999999999999993</v>
      </c>
      <c r="F500">
        <v>45</v>
      </c>
      <c r="G500">
        <v>67</v>
      </c>
      <c r="H500">
        <v>24.3</v>
      </c>
      <c r="I500">
        <v>111.4</v>
      </c>
    </row>
    <row r="501" spans="1:9" x14ac:dyDescent="0.75">
      <c r="A501">
        <v>2024</v>
      </c>
      <c r="B501" t="s">
        <v>19</v>
      </c>
      <c r="C501" t="s">
        <v>9</v>
      </c>
      <c r="D501" t="s">
        <v>18</v>
      </c>
      <c r="E501">
        <v>6.2</v>
      </c>
      <c r="F501">
        <v>97.5</v>
      </c>
      <c r="G501">
        <v>74.599999999999994</v>
      </c>
      <c r="H501">
        <v>46</v>
      </c>
      <c r="I501">
        <v>610.1</v>
      </c>
    </row>
    <row r="502" spans="1:9" x14ac:dyDescent="0.75">
      <c r="A502">
        <v>2007</v>
      </c>
      <c r="B502" t="s">
        <v>22</v>
      </c>
      <c r="C502" t="s">
        <v>11</v>
      </c>
      <c r="D502" t="s">
        <v>16</v>
      </c>
      <c r="E502">
        <v>8.3000000000000007</v>
      </c>
      <c r="F502">
        <v>114.8</v>
      </c>
      <c r="G502">
        <v>74.3</v>
      </c>
      <c r="H502">
        <v>2</v>
      </c>
      <c r="I502">
        <v>326.5</v>
      </c>
    </row>
  </sheetData>
  <mergeCells count="2">
    <mergeCell ref="M4:P4"/>
    <mergeCell ref="M14:P1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51DE-C13F-4AFA-86DD-FCEC36B41D0D}">
  <dimension ref="A1:I501"/>
  <sheetViews>
    <sheetView tabSelected="1" topLeftCell="B1" workbookViewId="0">
      <selection activeCell="H6" sqref="H6"/>
    </sheetView>
  </sheetViews>
  <sheetFormatPr defaultRowHeight="14.75" x14ac:dyDescent="0.75"/>
  <cols>
    <col min="1" max="1" width="11.86328125" customWidth="1"/>
    <col min="2" max="2" width="16" customWidth="1"/>
    <col min="3" max="3" width="17.90625" customWidth="1"/>
    <col min="4" max="4" width="16.1796875" customWidth="1"/>
    <col min="5" max="5" width="26.90625" bestFit="1" customWidth="1"/>
    <col min="6" max="6" width="17.40625" customWidth="1"/>
    <col min="7" max="7" width="18.2265625" customWidth="1"/>
    <col min="8" max="8" width="16.86328125" customWidth="1"/>
    <col min="9" max="9" width="15.90625" customWidth="1"/>
  </cols>
  <sheetData>
    <row r="1" spans="1:9" ht="15.75" x14ac:dyDescent="0.7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75">
      <c r="A2">
        <v>2006</v>
      </c>
      <c r="B2" t="s">
        <v>19</v>
      </c>
      <c r="C2" t="s">
        <v>9</v>
      </c>
      <c r="D2" t="s">
        <v>13</v>
      </c>
      <c r="E2">
        <v>24.4</v>
      </c>
      <c r="F2">
        <v>140.69999999999999</v>
      </c>
      <c r="G2">
        <v>87</v>
      </c>
      <c r="H2">
        <v>26.1</v>
      </c>
      <c r="I2">
        <v>304</v>
      </c>
    </row>
    <row r="3" spans="1:9" x14ac:dyDescent="0.75">
      <c r="A3">
        <v>2019</v>
      </c>
      <c r="B3" t="s">
        <v>20</v>
      </c>
      <c r="C3" t="s">
        <v>10</v>
      </c>
      <c r="D3" t="s">
        <v>14</v>
      </c>
      <c r="E3">
        <v>11.7</v>
      </c>
      <c r="F3">
        <v>23.8</v>
      </c>
      <c r="G3">
        <v>72.2</v>
      </c>
      <c r="H3">
        <v>3.4</v>
      </c>
      <c r="I3">
        <v>245.3</v>
      </c>
    </row>
    <row r="4" spans="1:9" x14ac:dyDescent="0.75">
      <c r="A4">
        <v>2014</v>
      </c>
      <c r="B4" t="s">
        <v>21</v>
      </c>
      <c r="C4" t="s">
        <v>11</v>
      </c>
      <c r="D4" t="s">
        <v>14</v>
      </c>
      <c r="E4">
        <v>2.2999999999999998</v>
      </c>
      <c r="F4">
        <v>29.1</v>
      </c>
      <c r="G4">
        <v>47.9</v>
      </c>
      <c r="H4">
        <v>18.600000000000001</v>
      </c>
      <c r="I4">
        <v>266.7</v>
      </c>
    </row>
    <row r="5" spans="1:9" x14ac:dyDescent="0.75">
      <c r="A5">
        <v>2010</v>
      </c>
      <c r="B5" t="s">
        <v>19</v>
      </c>
      <c r="C5" t="s">
        <v>9</v>
      </c>
      <c r="D5" t="s">
        <v>15</v>
      </c>
      <c r="E5">
        <v>31</v>
      </c>
      <c r="F5">
        <v>14.3</v>
      </c>
      <c r="G5">
        <v>36.299999999999997</v>
      </c>
      <c r="H5">
        <v>46</v>
      </c>
      <c r="I5">
        <v>735.9</v>
      </c>
    </row>
    <row r="6" spans="1:9" x14ac:dyDescent="0.75">
      <c r="A6">
        <v>2007</v>
      </c>
      <c r="B6" t="s">
        <v>22</v>
      </c>
      <c r="C6" t="s">
        <v>11</v>
      </c>
      <c r="D6" t="s">
        <v>15</v>
      </c>
      <c r="E6">
        <v>30</v>
      </c>
      <c r="F6">
        <v>144.4</v>
      </c>
      <c r="G6">
        <v>76.900000000000006</v>
      </c>
      <c r="H6">
        <v>29.2</v>
      </c>
      <c r="I6">
        <v>427.6</v>
      </c>
    </row>
    <row r="7" spans="1:9" x14ac:dyDescent="0.75">
      <c r="A7">
        <v>2020</v>
      </c>
      <c r="B7" t="s">
        <v>21</v>
      </c>
      <c r="C7" t="s">
        <v>11</v>
      </c>
      <c r="D7" t="s">
        <v>16</v>
      </c>
      <c r="E7">
        <v>24.7</v>
      </c>
      <c r="F7">
        <v>100.2</v>
      </c>
      <c r="G7">
        <v>68.599999999999994</v>
      </c>
      <c r="H7">
        <v>26.9</v>
      </c>
      <c r="I7">
        <v>426.4</v>
      </c>
    </row>
    <row r="8" spans="1:9" x14ac:dyDescent="0.75">
      <c r="A8">
        <v>2006</v>
      </c>
      <c r="B8" t="s">
        <v>23</v>
      </c>
      <c r="C8" t="s">
        <v>9</v>
      </c>
      <c r="D8" t="s">
        <v>17</v>
      </c>
      <c r="E8">
        <v>3.6</v>
      </c>
      <c r="F8">
        <v>98.5</v>
      </c>
      <c r="G8">
        <v>32.9</v>
      </c>
      <c r="H8">
        <v>13.4</v>
      </c>
      <c r="I8">
        <v>632.4</v>
      </c>
    </row>
    <row r="9" spans="1:9" x14ac:dyDescent="0.75">
      <c r="A9">
        <v>2025</v>
      </c>
      <c r="B9" t="s">
        <v>24</v>
      </c>
      <c r="C9" t="s">
        <v>10</v>
      </c>
      <c r="D9" t="s">
        <v>16</v>
      </c>
      <c r="E9">
        <v>19.5</v>
      </c>
      <c r="F9">
        <v>38.4</v>
      </c>
      <c r="G9">
        <v>51.6</v>
      </c>
      <c r="H9">
        <v>18.399999999999999</v>
      </c>
      <c r="I9">
        <v>208.1</v>
      </c>
    </row>
    <row r="10" spans="1:9" x14ac:dyDescent="0.75">
      <c r="A10">
        <v>2018</v>
      </c>
      <c r="B10" t="s">
        <v>25</v>
      </c>
      <c r="C10" t="s">
        <v>12</v>
      </c>
      <c r="D10" t="s">
        <v>18</v>
      </c>
      <c r="E10">
        <v>8</v>
      </c>
      <c r="F10">
        <v>13.2</v>
      </c>
      <c r="G10">
        <v>87.4</v>
      </c>
      <c r="H10">
        <v>44.8</v>
      </c>
      <c r="I10">
        <v>441.1</v>
      </c>
    </row>
    <row r="11" spans="1:9" x14ac:dyDescent="0.75">
      <c r="A11">
        <v>2022</v>
      </c>
      <c r="B11" t="s">
        <v>23</v>
      </c>
      <c r="C11" t="s">
        <v>9</v>
      </c>
      <c r="D11" t="s">
        <v>18</v>
      </c>
      <c r="E11">
        <v>-5.4</v>
      </c>
      <c r="F11">
        <v>9.5</v>
      </c>
      <c r="G11">
        <v>60</v>
      </c>
      <c r="H11">
        <v>33.299999999999997</v>
      </c>
      <c r="I11">
        <v>401</v>
      </c>
    </row>
    <row r="12" spans="1:9" x14ac:dyDescent="0.75">
      <c r="A12">
        <v>2010</v>
      </c>
      <c r="B12" t="s">
        <v>19</v>
      </c>
      <c r="C12" t="s">
        <v>9</v>
      </c>
      <c r="D12" t="s">
        <v>16</v>
      </c>
      <c r="E12">
        <v>35.9</v>
      </c>
      <c r="F12">
        <v>125.1</v>
      </c>
      <c r="G12">
        <v>56</v>
      </c>
      <c r="H12">
        <v>39.4</v>
      </c>
      <c r="I12">
        <v>517.79999999999995</v>
      </c>
    </row>
    <row r="13" spans="1:9" x14ac:dyDescent="0.75">
      <c r="A13">
        <v>2010</v>
      </c>
      <c r="B13" t="s">
        <v>22</v>
      </c>
      <c r="C13" t="s">
        <v>11</v>
      </c>
      <c r="D13" t="s">
        <v>17</v>
      </c>
      <c r="E13">
        <v>-3.2</v>
      </c>
      <c r="F13">
        <v>75.2</v>
      </c>
      <c r="G13">
        <v>57.5</v>
      </c>
      <c r="H13">
        <v>22.7</v>
      </c>
      <c r="I13">
        <v>799.7</v>
      </c>
    </row>
    <row r="14" spans="1:9" x14ac:dyDescent="0.75">
      <c r="A14">
        <v>2023</v>
      </c>
      <c r="B14" t="s">
        <v>26</v>
      </c>
      <c r="C14" t="s">
        <v>12</v>
      </c>
      <c r="D14" t="s">
        <v>16</v>
      </c>
      <c r="E14">
        <v>37.5</v>
      </c>
      <c r="F14">
        <v>85.5</v>
      </c>
      <c r="G14">
        <v>42.5</v>
      </c>
      <c r="H14">
        <v>31.5</v>
      </c>
      <c r="I14">
        <v>638.6</v>
      </c>
    </row>
    <row r="15" spans="1:9" x14ac:dyDescent="0.75">
      <c r="A15">
        <v>2020</v>
      </c>
      <c r="B15" t="s">
        <v>24</v>
      </c>
      <c r="C15" t="s">
        <v>10</v>
      </c>
      <c r="D15" t="s">
        <v>17</v>
      </c>
      <c r="E15">
        <v>12.3</v>
      </c>
      <c r="F15">
        <v>61.7</v>
      </c>
      <c r="G15">
        <v>52.1</v>
      </c>
      <c r="H15">
        <v>12.4</v>
      </c>
      <c r="I15">
        <v>378.5</v>
      </c>
    </row>
    <row r="16" spans="1:9" x14ac:dyDescent="0.75">
      <c r="A16">
        <v>2003</v>
      </c>
      <c r="B16" t="s">
        <v>19</v>
      </c>
      <c r="C16" t="s">
        <v>9</v>
      </c>
      <c r="D16" t="s">
        <v>17</v>
      </c>
      <c r="E16">
        <v>-0.7</v>
      </c>
      <c r="F16">
        <v>26.1</v>
      </c>
      <c r="G16">
        <v>52.2</v>
      </c>
      <c r="H16">
        <v>35.299999999999997</v>
      </c>
      <c r="I16">
        <v>679.3</v>
      </c>
    </row>
    <row r="17" spans="1:9" x14ac:dyDescent="0.75">
      <c r="A17">
        <v>2007</v>
      </c>
      <c r="B17" t="s">
        <v>20</v>
      </c>
      <c r="C17" t="s">
        <v>10</v>
      </c>
      <c r="D17" t="s">
        <v>13</v>
      </c>
      <c r="E17">
        <v>17.100000000000001</v>
      </c>
      <c r="F17">
        <v>39.9</v>
      </c>
      <c r="G17">
        <v>33.1</v>
      </c>
      <c r="H17">
        <v>21.4</v>
      </c>
      <c r="I17">
        <v>219.5</v>
      </c>
    </row>
    <row r="18" spans="1:9" x14ac:dyDescent="0.75">
      <c r="A18">
        <v>2023</v>
      </c>
      <c r="B18" t="s">
        <v>27</v>
      </c>
      <c r="C18" t="s">
        <v>9</v>
      </c>
      <c r="D18" t="s">
        <v>17</v>
      </c>
      <c r="E18">
        <v>33.6</v>
      </c>
      <c r="F18">
        <v>20.7</v>
      </c>
      <c r="G18">
        <v>76.099999999999994</v>
      </c>
      <c r="H18">
        <v>22.1</v>
      </c>
      <c r="I18">
        <v>121.3</v>
      </c>
    </row>
    <row r="19" spans="1:9" x14ac:dyDescent="0.75">
      <c r="A19">
        <v>2002</v>
      </c>
      <c r="B19" t="s">
        <v>19</v>
      </c>
      <c r="C19" t="s">
        <v>9</v>
      </c>
      <c r="D19" t="s">
        <v>15</v>
      </c>
      <c r="E19">
        <v>26.6</v>
      </c>
      <c r="F19">
        <v>18.3</v>
      </c>
      <c r="G19">
        <v>55</v>
      </c>
      <c r="H19">
        <v>32.5</v>
      </c>
      <c r="I19">
        <v>243.1</v>
      </c>
    </row>
    <row r="20" spans="1:9" x14ac:dyDescent="0.75">
      <c r="A20">
        <v>2021</v>
      </c>
      <c r="B20" t="s">
        <v>24</v>
      </c>
      <c r="C20" t="s">
        <v>10</v>
      </c>
      <c r="D20" t="s">
        <v>17</v>
      </c>
      <c r="E20">
        <v>30.3</v>
      </c>
      <c r="F20">
        <v>94.7</v>
      </c>
      <c r="G20">
        <v>79.3</v>
      </c>
      <c r="H20">
        <v>46.8</v>
      </c>
      <c r="I20">
        <v>338.3</v>
      </c>
    </row>
    <row r="21" spans="1:9" x14ac:dyDescent="0.75">
      <c r="A21">
        <v>2020</v>
      </c>
      <c r="B21" t="s">
        <v>25</v>
      </c>
      <c r="C21" t="s">
        <v>12</v>
      </c>
      <c r="D21" t="s">
        <v>17</v>
      </c>
      <c r="E21">
        <v>22.9</v>
      </c>
      <c r="F21">
        <v>10.5</v>
      </c>
      <c r="G21">
        <v>81</v>
      </c>
      <c r="H21">
        <v>3.2</v>
      </c>
      <c r="I21">
        <v>457.4</v>
      </c>
    </row>
    <row r="22" spans="1:9" x14ac:dyDescent="0.75">
      <c r="A22">
        <v>2001</v>
      </c>
      <c r="B22" t="s">
        <v>25</v>
      </c>
      <c r="C22" t="s">
        <v>12</v>
      </c>
      <c r="D22" t="s">
        <v>17</v>
      </c>
      <c r="E22">
        <v>24.6</v>
      </c>
      <c r="F22">
        <v>20.8</v>
      </c>
      <c r="G22">
        <v>42.7</v>
      </c>
      <c r="H22">
        <v>41.2</v>
      </c>
      <c r="I22">
        <v>530.6</v>
      </c>
    </row>
    <row r="23" spans="1:9" x14ac:dyDescent="0.75">
      <c r="A23">
        <v>2023</v>
      </c>
      <c r="B23" t="s">
        <v>19</v>
      </c>
      <c r="C23" t="s">
        <v>9</v>
      </c>
      <c r="D23" t="s">
        <v>18</v>
      </c>
      <c r="E23">
        <v>32.5</v>
      </c>
      <c r="F23">
        <v>41.8</v>
      </c>
      <c r="G23">
        <v>69.400000000000006</v>
      </c>
      <c r="H23">
        <v>14.6</v>
      </c>
      <c r="I23">
        <v>737.4</v>
      </c>
    </row>
    <row r="24" spans="1:9" x14ac:dyDescent="0.75">
      <c r="A24">
        <v>2011</v>
      </c>
      <c r="B24" t="s">
        <v>21</v>
      </c>
      <c r="C24" t="s">
        <v>11</v>
      </c>
      <c r="D24" t="s">
        <v>15</v>
      </c>
      <c r="E24">
        <v>2.5</v>
      </c>
      <c r="F24">
        <v>54.2</v>
      </c>
      <c r="G24">
        <v>58.3</v>
      </c>
      <c r="H24">
        <v>22.2</v>
      </c>
      <c r="I24">
        <v>456.9</v>
      </c>
    </row>
    <row r="25" spans="1:9" x14ac:dyDescent="0.75">
      <c r="A25">
        <v>2005</v>
      </c>
      <c r="B25" t="s">
        <v>27</v>
      </c>
      <c r="C25" t="s">
        <v>9</v>
      </c>
      <c r="D25" t="s">
        <v>15</v>
      </c>
      <c r="E25">
        <v>14.5</v>
      </c>
      <c r="F25">
        <v>14.1</v>
      </c>
      <c r="G25">
        <v>82.8</v>
      </c>
      <c r="H25">
        <v>1.1000000000000001</v>
      </c>
      <c r="I25">
        <v>450.9</v>
      </c>
    </row>
    <row r="26" spans="1:9" x14ac:dyDescent="0.75">
      <c r="A26">
        <v>2001</v>
      </c>
      <c r="B26" t="s">
        <v>20</v>
      </c>
      <c r="C26" t="s">
        <v>10</v>
      </c>
      <c r="D26" t="s">
        <v>16</v>
      </c>
      <c r="E26">
        <v>1.1000000000000001</v>
      </c>
      <c r="F26">
        <v>69.099999999999994</v>
      </c>
      <c r="G26">
        <v>42.9</v>
      </c>
      <c r="H26">
        <v>15.1</v>
      </c>
      <c r="I26">
        <v>135.19999999999999</v>
      </c>
    </row>
    <row r="27" spans="1:9" x14ac:dyDescent="0.75">
      <c r="A27">
        <v>2020</v>
      </c>
      <c r="B27" t="s">
        <v>19</v>
      </c>
      <c r="C27" t="s">
        <v>9</v>
      </c>
      <c r="D27" t="s">
        <v>13</v>
      </c>
      <c r="E27">
        <v>39.4</v>
      </c>
      <c r="F27">
        <v>59.2</v>
      </c>
      <c r="G27">
        <v>70.7</v>
      </c>
      <c r="H27">
        <v>25.1</v>
      </c>
      <c r="I27">
        <v>124.4</v>
      </c>
    </row>
    <row r="28" spans="1:9" x14ac:dyDescent="0.75">
      <c r="A28">
        <v>2000</v>
      </c>
      <c r="B28" t="s">
        <v>21</v>
      </c>
      <c r="C28" t="s">
        <v>11</v>
      </c>
      <c r="D28" t="s">
        <v>17</v>
      </c>
      <c r="E28">
        <v>37.200000000000003</v>
      </c>
      <c r="F28">
        <v>123.6</v>
      </c>
      <c r="G28">
        <v>66.5</v>
      </c>
      <c r="H28">
        <v>2.8</v>
      </c>
      <c r="I28">
        <v>485.8</v>
      </c>
    </row>
    <row r="29" spans="1:9" x14ac:dyDescent="0.75">
      <c r="A29">
        <v>2011</v>
      </c>
      <c r="B29" t="s">
        <v>25</v>
      </c>
      <c r="C29" t="s">
        <v>12</v>
      </c>
      <c r="D29" t="s">
        <v>14</v>
      </c>
      <c r="E29">
        <v>-8</v>
      </c>
      <c r="F29">
        <v>54.9</v>
      </c>
      <c r="G29">
        <v>47.7</v>
      </c>
      <c r="H29">
        <v>24.6</v>
      </c>
      <c r="I29">
        <v>406.7</v>
      </c>
    </row>
    <row r="30" spans="1:9" x14ac:dyDescent="0.75">
      <c r="A30">
        <v>2025</v>
      </c>
      <c r="B30" t="s">
        <v>25</v>
      </c>
      <c r="C30" t="s">
        <v>12</v>
      </c>
      <c r="D30" t="s">
        <v>13</v>
      </c>
      <c r="E30">
        <v>25.3</v>
      </c>
      <c r="F30">
        <v>74.099999999999994</v>
      </c>
      <c r="G30">
        <v>38.200000000000003</v>
      </c>
      <c r="H30">
        <v>46.4</v>
      </c>
      <c r="I30">
        <v>687.4</v>
      </c>
    </row>
    <row r="31" spans="1:9" x14ac:dyDescent="0.75">
      <c r="A31">
        <v>2021</v>
      </c>
      <c r="B31" t="s">
        <v>22</v>
      </c>
      <c r="C31" t="s">
        <v>11</v>
      </c>
      <c r="D31" t="s">
        <v>13</v>
      </c>
      <c r="E31">
        <v>36.299999999999997</v>
      </c>
      <c r="F31">
        <v>27.4</v>
      </c>
      <c r="G31">
        <v>69.099999999999994</v>
      </c>
      <c r="H31">
        <v>5.3</v>
      </c>
      <c r="I31">
        <v>212.5</v>
      </c>
    </row>
    <row r="32" spans="1:9" x14ac:dyDescent="0.75">
      <c r="A32">
        <v>2011</v>
      </c>
      <c r="B32" t="s">
        <v>19</v>
      </c>
      <c r="C32" t="s">
        <v>9</v>
      </c>
      <c r="D32" t="s">
        <v>15</v>
      </c>
      <c r="E32">
        <v>-1</v>
      </c>
      <c r="F32">
        <v>28.5</v>
      </c>
      <c r="G32">
        <v>74.3</v>
      </c>
      <c r="H32">
        <v>38.200000000000003</v>
      </c>
      <c r="I32">
        <v>117.5</v>
      </c>
    </row>
    <row r="33" spans="1:9" x14ac:dyDescent="0.75">
      <c r="A33">
        <v>2024</v>
      </c>
      <c r="B33" t="s">
        <v>27</v>
      </c>
      <c r="C33" t="s">
        <v>9</v>
      </c>
      <c r="D33" t="s">
        <v>13</v>
      </c>
      <c r="E33">
        <v>18.399999999999999</v>
      </c>
      <c r="F33">
        <v>15.6</v>
      </c>
      <c r="G33">
        <v>48.9</v>
      </c>
      <c r="H33">
        <v>20.5</v>
      </c>
      <c r="I33">
        <v>414.3</v>
      </c>
    </row>
    <row r="34" spans="1:9" x14ac:dyDescent="0.75">
      <c r="A34">
        <v>2016</v>
      </c>
      <c r="B34" t="s">
        <v>28</v>
      </c>
      <c r="C34" t="s">
        <v>10</v>
      </c>
      <c r="D34" t="s">
        <v>17</v>
      </c>
      <c r="E34">
        <v>35.799999999999997</v>
      </c>
      <c r="F34">
        <v>27.7</v>
      </c>
      <c r="G34">
        <v>68.7</v>
      </c>
      <c r="H34">
        <v>32.799999999999997</v>
      </c>
      <c r="I34">
        <v>266.2</v>
      </c>
    </row>
    <row r="35" spans="1:9" x14ac:dyDescent="0.75">
      <c r="A35">
        <v>2009</v>
      </c>
      <c r="B35" t="s">
        <v>27</v>
      </c>
      <c r="C35" t="s">
        <v>9</v>
      </c>
      <c r="D35" t="s">
        <v>17</v>
      </c>
      <c r="E35">
        <v>-8.3000000000000007</v>
      </c>
      <c r="F35">
        <v>39.4</v>
      </c>
      <c r="G35">
        <v>53.7</v>
      </c>
      <c r="H35">
        <v>13</v>
      </c>
      <c r="I35">
        <v>134.69999999999999</v>
      </c>
    </row>
    <row r="36" spans="1:9" x14ac:dyDescent="0.75">
      <c r="A36">
        <v>2015</v>
      </c>
      <c r="B36" t="s">
        <v>25</v>
      </c>
      <c r="C36" t="s">
        <v>12</v>
      </c>
      <c r="D36" t="s">
        <v>18</v>
      </c>
      <c r="E36">
        <v>24.9</v>
      </c>
      <c r="F36">
        <v>115.6</v>
      </c>
      <c r="G36">
        <v>72.8</v>
      </c>
      <c r="H36">
        <v>8</v>
      </c>
      <c r="I36">
        <v>607.20000000000005</v>
      </c>
    </row>
    <row r="37" spans="1:9" x14ac:dyDescent="0.75">
      <c r="A37">
        <v>2014</v>
      </c>
      <c r="B37" t="s">
        <v>25</v>
      </c>
      <c r="C37" t="s">
        <v>12</v>
      </c>
      <c r="D37" t="s">
        <v>17</v>
      </c>
      <c r="E37">
        <v>4.9000000000000004</v>
      </c>
      <c r="F37">
        <v>24.1</v>
      </c>
      <c r="G37">
        <v>42</v>
      </c>
      <c r="H37">
        <v>8</v>
      </c>
      <c r="I37">
        <v>178.1</v>
      </c>
    </row>
    <row r="38" spans="1:9" x14ac:dyDescent="0.75">
      <c r="A38">
        <v>2014</v>
      </c>
      <c r="B38" t="s">
        <v>23</v>
      </c>
      <c r="C38" t="s">
        <v>9</v>
      </c>
      <c r="D38" t="s">
        <v>17</v>
      </c>
      <c r="E38">
        <v>36.200000000000003</v>
      </c>
      <c r="F38">
        <v>187.6</v>
      </c>
      <c r="G38">
        <v>83.4</v>
      </c>
      <c r="H38">
        <v>3.5</v>
      </c>
      <c r="I38">
        <v>525.79999999999995</v>
      </c>
    </row>
    <row r="39" spans="1:9" x14ac:dyDescent="0.75">
      <c r="A39">
        <v>2018</v>
      </c>
      <c r="B39" t="s">
        <v>25</v>
      </c>
      <c r="C39" t="s">
        <v>12</v>
      </c>
      <c r="D39" t="s">
        <v>15</v>
      </c>
      <c r="E39">
        <v>38.6</v>
      </c>
      <c r="F39">
        <v>78.8</v>
      </c>
      <c r="G39">
        <v>47.2</v>
      </c>
      <c r="H39">
        <v>9.3000000000000007</v>
      </c>
      <c r="I39">
        <v>296.7</v>
      </c>
    </row>
    <row r="40" spans="1:9" x14ac:dyDescent="0.75">
      <c r="A40">
        <v>2011</v>
      </c>
      <c r="B40" t="s">
        <v>20</v>
      </c>
      <c r="C40" t="s">
        <v>10</v>
      </c>
      <c r="D40" t="s">
        <v>17</v>
      </c>
      <c r="E40">
        <v>37.200000000000003</v>
      </c>
      <c r="F40">
        <v>67.8</v>
      </c>
      <c r="G40">
        <v>52.1</v>
      </c>
      <c r="H40">
        <v>33.200000000000003</v>
      </c>
      <c r="I40">
        <v>221.4</v>
      </c>
    </row>
    <row r="41" spans="1:9" x14ac:dyDescent="0.75">
      <c r="A41">
        <v>2022</v>
      </c>
      <c r="B41" t="s">
        <v>29</v>
      </c>
      <c r="C41" t="s">
        <v>11</v>
      </c>
      <c r="D41" t="s">
        <v>18</v>
      </c>
      <c r="E41">
        <v>13.7</v>
      </c>
      <c r="F41">
        <v>51.7</v>
      </c>
      <c r="G41">
        <v>33.5</v>
      </c>
      <c r="H41">
        <v>44.1</v>
      </c>
      <c r="I41">
        <v>365.8</v>
      </c>
    </row>
    <row r="42" spans="1:9" x14ac:dyDescent="0.75">
      <c r="A42">
        <v>2019</v>
      </c>
      <c r="B42" t="s">
        <v>19</v>
      </c>
      <c r="C42" t="s">
        <v>9</v>
      </c>
      <c r="D42" t="s">
        <v>14</v>
      </c>
      <c r="E42">
        <v>33.1</v>
      </c>
      <c r="F42">
        <v>44.5</v>
      </c>
      <c r="G42">
        <v>36.700000000000003</v>
      </c>
      <c r="H42">
        <v>40.700000000000003</v>
      </c>
      <c r="I42">
        <v>661</v>
      </c>
    </row>
    <row r="43" spans="1:9" x14ac:dyDescent="0.75">
      <c r="A43">
        <v>2024</v>
      </c>
      <c r="B43" t="s">
        <v>27</v>
      </c>
      <c r="C43" t="s">
        <v>9</v>
      </c>
      <c r="D43" t="s">
        <v>15</v>
      </c>
      <c r="E43">
        <v>32.200000000000003</v>
      </c>
      <c r="F43">
        <v>31.4</v>
      </c>
      <c r="G43">
        <v>61</v>
      </c>
      <c r="H43">
        <v>34.299999999999997</v>
      </c>
      <c r="I43">
        <v>374.5</v>
      </c>
    </row>
    <row r="44" spans="1:9" x14ac:dyDescent="0.75">
      <c r="A44">
        <v>2002</v>
      </c>
      <c r="B44" t="s">
        <v>29</v>
      </c>
      <c r="C44" t="s">
        <v>11</v>
      </c>
      <c r="D44" t="s">
        <v>14</v>
      </c>
      <c r="E44">
        <v>6</v>
      </c>
      <c r="F44">
        <v>13.5</v>
      </c>
      <c r="G44">
        <v>46.1</v>
      </c>
      <c r="H44">
        <v>5.5</v>
      </c>
      <c r="I44">
        <v>625.5</v>
      </c>
    </row>
    <row r="45" spans="1:9" x14ac:dyDescent="0.75">
      <c r="A45">
        <v>2004</v>
      </c>
      <c r="B45" t="s">
        <v>21</v>
      </c>
      <c r="C45" t="s">
        <v>11</v>
      </c>
      <c r="D45" t="s">
        <v>15</v>
      </c>
      <c r="E45">
        <v>31.4</v>
      </c>
      <c r="F45">
        <v>24.9</v>
      </c>
      <c r="G45">
        <v>80.099999999999994</v>
      </c>
      <c r="H45">
        <v>14.5</v>
      </c>
      <c r="I45">
        <v>187.8</v>
      </c>
    </row>
    <row r="46" spans="1:9" x14ac:dyDescent="0.75">
      <c r="A46">
        <v>2018</v>
      </c>
      <c r="B46" t="s">
        <v>28</v>
      </c>
      <c r="C46" t="s">
        <v>10</v>
      </c>
      <c r="D46" t="s">
        <v>16</v>
      </c>
      <c r="E46">
        <v>-8.1</v>
      </c>
      <c r="F46">
        <v>144.1</v>
      </c>
      <c r="G46">
        <v>30.9</v>
      </c>
      <c r="H46">
        <v>15.5</v>
      </c>
      <c r="I46">
        <v>640.9</v>
      </c>
    </row>
    <row r="47" spans="1:9" x14ac:dyDescent="0.75">
      <c r="A47">
        <v>2006</v>
      </c>
      <c r="B47" t="s">
        <v>20</v>
      </c>
      <c r="C47" t="s">
        <v>10</v>
      </c>
      <c r="D47" t="s">
        <v>13</v>
      </c>
      <c r="E47">
        <v>19.8</v>
      </c>
      <c r="F47">
        <v>75.400000000000006</v>
      </c>
      <c r="G47">
        <v>52.7</v>
      </c>
      <c r="H47">
        <v>12.5</v>
      </c>
      <c r="I47">
        <v>265.89999999999998</v>
      </c>
    </row>
    <row r="48" spans="1:9" x14ac:dyDescent="0.75">
      <c r="A48">
        <v>2020</v>
      </c>
      <c r="B48" t="s">
        <v>24</v>
      </c>
      <c r="C48" t="s">
        <v>10</v>
      </c>
      <c r="D48" t="s">
        <v>16</v>
      </c>
      <c r="E48">
        <v>1.5</v>
      </c>
      <c r="F48">
        <v>143.30000000000001</v>
      </c>
      <c r="G48">
        <v>50.2</v>
      </c>
      <c r="H48">
        <v>25.8</v>
      </c>
      <c r="I48">
        <v>574.20000000000005</v>
      </c>
    </row>
    <row r="49" spans="1:9" x14ac:dyDescent="0.75">
      <c r="A49">
        <v>2008</v>
      </c>
      <c r="B49" t="s">
        <v>30</v>
      </c>
      <c r="C49" t="s">
        <v>12</v>
      </c>
      <c r="D49" t="s">
        <v>17</v>
      </c>
      <c r="E49">
        <v>-4</v>
      </c>
      <c r="F49">
        <v>30.7</v>
      </c>
      <c r="G49">
        <v>31.2</v>
      </c>
      <c r="H49">
        <v>26.8</v>
      </c>
      <c r="I49">
        <v>496</v>
      </c>
    </row>
    <row r="50" spans="1:9" x14ac:dyDescent="0.75">
      <c r="A50">
        <v>2006</v>
      </c>
      <c r="B50" t="s">
        <v>27</v>
      </c>
      <c r="C50" t="s">
        <v>9</v>
      </c>
      <c r="D50" t="s">
        <v>14</v>
      </c>
      <c r="E50">
        <v>-6.2</v>
      </c>
      <c r="F50">
        <v>20.100000000000001</v>
      </c>
      <c r="G50">
        <v>37.5</v>
      </c>
      <c r="H50">
        <v>17.8</v>
      </c>
      <c r="I50">
        <v>750.4</v>
      </c>
    </row>
    <row r="51" spans="1:9" x14ac:dyDescent="0.75">
      <c r="A51">
        <v>2017</v>
      </c>
      <c r="B51" t="s">
        <v>29</v>
      </c>
      <c r="C51" t="s">
        <v>11</v>
      </c>
      <c r="D51" t="s">
        <v>17</v>
      </c>
      <c r="E51">
        <v>24.8</v>
      </c>
      <c r="F51">
        <v>51.3</v>
      </c>
      <c r="G51">
        <v>54.8</v>
      </c>
      <c r="H51">
        <v>17.7</v>
      </c>
      <c r="I51">
        <v>371.1</v>
      </c>
    </row>
    <row r="52" spans="1:9" x14ac:dyDescent="0.75">
      <c r="A52">
        <v>2003</v>
      </c>
      <c r="B52" t="s">
        <v>24</v>
      </c>
      <c r="C52" t="s">
        <v>10</v>
      </c>
      <c r="D52" t="s">
        <v>13</v>
      </c>
      <c r="E52">
        <v>7</v>
      </c>
      <c r="F52">
        <v>25.7</v>
      </c>
      <c r="G52">
        <v>59.6</v>
      </c>
      <c r="H52">
        <v>41.4</v>
      </c>
      <c r="I52">
        <v>146.30000000000001</v>
      </c>
    </row>
    <row r="53" spans="1:9" x14ac:dyDescent="0.75">
      <c r="A53">
        <v>2024</v>
      </c>
      <c r="B53" t="s">
        <v>28</v>
      </c>
      <c r="C53" t="s">
        <v>10</v>
      </c>
      <c r="D53" t="s">
        <v>15</v>
      </c>
      <c r="E53">
        <v>26.2</v>
      </c>
      <c r="F53">
        <v>59.6</v>
      </c>
      <c r="G53">
        <v>54.3</v>
      </c>
      <c r="H53">
        <v>39.5</v>
      </c>
      <c r="I53">
        <v>113.4</v>
      </c>
    </row>
    <row r="54" spans="1:9" x14ac:dyDescent="0.75">
      <c r="A54">
        <v>2013</v>
      </c>
      <c r="B54" t="s">
        <v>23</v>
      </c>
      <c r="C54" t="s">
        <v>9</v>
      </c>
      <c r="D54" t="s">
        <v>13</v>
      </c>
      <c r="E54">
        <v>-6.7</v>
      </c>
      <c r="F54">
        <v>10.7</v>
      </c>
      <c r="G54">
        <v>61.9</v>
      </c>
      <c r="H54">
        <v>15.4</v>
      </c>
      <c r="I54">
        <v>678.8</v>
      </c>
    </row>
    <row r="55" spans="1:9" x14ac:dyDescent="0.75">
      <c r="A55">
        <v>2017</v>
      </c>
      <c r="B55" t="s">
        <v>24</v>
      </c>
      <c r="C55" t="s">
        <v>10</v>
      </c>
      <c r="D55" t="s">
        <v>18</v>
      </c>
      <c r="E55">
        <v>5.8</v>
      </c>
      <c r="F55">
        <v>5.7</v>
      </c>
      <c r="G55">
        <v>65.7</v>
      </c>
      <c r="H55">
        <v>45.7</v>
      </c>
      <c r="I55">
        <v>467.3</v>
      </c>
    </row>
    <row r="56" spans="1:9" x14ac:dyDescent="0.75">
      <c r="A56">
        <v>2025</v>
      </c>
      <c r="B56" t="s">
        <v>20</v>
      </c>
      <c r="C56" t="s">
        <v>10</v>
      </c>
      <c r="D56" t="s">
        <v>13</v>
      </c>
      <c r="E56">
        <v>17</v>
      </c>
      <c r="F56">
        <v>65.900000000000006</v>
      </c>
      <c r="G56">
        <v>30.6</v>
      </c>
      <c r="H56">
        <v>47.6</v>
      </c>
      <c r="I56">
        <v>642.70000000000005</v>
      </c>
    </row>
    <row r="57" spans="1:9" x14ac:dyDescent="0.75">
      <c r="A57">
        <v>2008</v>
      </c>
      <c r="B57" t="s">
        <v>20</v>
      </c>
      <c r="C57" t="s">
        <v>10</v>
      </c>
      <c r="D57" t="s">
        <v>18</v>
      </c>
      <c r="E57">
        <v>29.5</v>
      </c>
      <c r="F57">
        <v>146.80000000000001</v>
      </c>
      <c r="G57">
        <v>57.8</v>
      </c>
      <c r="H57">
        <v>16.3</v>
      </c>
      <c r="I57">
        <v>264.10000000000002</v>
      </c>
    </row>
    <row r="58" spans="1:9" x14ac:dyDescent="0.75">
      <c r="A58">
        <v>2025</v>
      </c>
      <c r="B58" t="s">
        <v>23</v>
      </c>
      <c r="C58" t="s">
        <v>9</v>
      </c>
      <c r="D58" t="s">
        <v>13</v>
      </c>
      <c r="E58">
        <v>5.9</v>
      </c>
      <c r="F58">
        <v>68</v>
      </c>
      <c r="G58">
        <v>87.8</v>
      </c>
      <c r="H58">
        <v>17.7</v>
      </c>
      <c r="I58">
        <v>341.6</v>
      </c>
    </row>
    <row r="59" spans="1:9" x14ac:dyDescent="0.75">
      <c r="A59">
        <v>2020</v>
      </c>
      <c r="B59" t="s">
        <v>30</v>
      </c>
      <c r="C59" t="s">
        <v>12</v>
      </c>
      <c r="D59" t="s">
        <v>18</v>
      </c>
      <c r="E59">
        <v>21.3</v>
      </c>
      <c r="F59">
        <v>74.900000000000006</v>
      </c>
      <c r="G59">
        <v>61.1</v>
      </c>
      <c r="H59">
        <v>25.3</v>
      </c>
      <c r="I59">
        <v>121.1</v>
      </c>
    </row>
    <row r="60" spans="1:9" x14ac:dyDescent="0.75">
      <c r="A60">
        <v>2001</v>
      </c>
      <c r="B60" t="s">
        <v>19</v>
      </c>
      <c r="C60" t="s">
        <v>9</v>
      </c>
      <c r="D60" t="s">
        <v>14</v>
      </c>
      <c r="E60">
        <v>34.299999999999997</v>
      </c>
      <c r="F60">
        <v>53</v>
      </c>
      <c r="G60">
        <v>70.7</v>
      </c>
      <c r="H60">
        <v>47.1</v>
      </c>
      <c r="I60">
        <v>773</v>
      </c>
    </row>
    <row r="61" spans="1:9" x14ac:dyDescent="0.75">
      <c r="A61">
        <v>2019</v>
      </c>
      <c r="B61" t="s">
        <v>24</v>
      </c>
      <c r="C61" t="s">
        <v>10</v>
      </c>
      <c r="D61" t="s">
        <v>17</v>
      </c>
      <c r="E61">
        <v>20.8</v>
      </c>
      <c r="F61">
        <v>56.9</v>
      </c>
      <c r="G61">
        <v>48.7</v>
      </c>
      <c r="H61">
        <v>43.8</v>
      </c>
      <c r="I61">
        <v>567.5</v>
      </c>
    </row>
    <row r="62" spans="1:9" x14ac:dyDescent="0.75">
      <c r="A62">
        <v>2014</v>
      </c>
      <c r="B62" t="s">
        <v>23</v>
      </c>
      <c r="C62" t="s">
        <v>9</v>
      </c>
      <c r="D62" t="s">
        <v>17</v>
      </c>
      <c r="E62">
        <v>1.6</v>
      </c>
      <c r="F62">
        <v>12.8</v>
      </c>
      <c r="G62">
        <v>76.400000000000006</v>
      </c>
      <c r="H62">
        <v>5.0999999999999996</v>
      </c>
      <c r="I62">
        <v>753.2</v>
      </c>
    </row>
    <row r="63" spans="1:9" x14ac:dyDescent="0.75">
      <c r="A63">
        <v>2006</v>
      </c>
      <c r="B63" t="s">
        <v>20</v>
      </c>
      <c r="C63" t="s">
        <v>10</v>
      </c>
      <c r="D63" t="s">
        <v>16</v>
      </c>
      <c r="E63">
        <v>-8.8000000000000007</v>
      </c>
      <c r="F63">
        <v>26.6</v>
      </c>
      <c r="G63">
        <v>76.400000000000006</v>
      </c>
      <c r="H63">
        <v>19.600000000000001</v>
      </c>
      <c r="I63">
        <v>285.8</v>
      </c>
    </row>
    <row r="64" spans="1:9" x14ac:dyDescent="0.75">
      <c r="A64">
        <v>2011</v>
      </c>
      <c r="B64" t="s">
        <v>20</v>
      </c>
      <c r="C64" t="s">
        <v>10</v>
      </c>
      <c r="D64" t="s">
        <v>17</v>
      </c>
      <c r="E64">
        <v>33.5</v>
      </c>
      <c r="F64">
        <v>114.8</v>
      </c>
      <c r="G64">
        <v>61.3</v>
      </c>
      <c r="H64">
        <v>27.7</v>
      </c>
      <c r="I64">
        <v>528</v>
      </c>
    </row>
    <row r="65" spans="1:9" x14ac:dyDescent="0.75">
      <c r="A65">
        <v>2007</v>
      </c>
      <c r="B65" t="s">
        <v>29</v>
      </c>
      <c r="C65" t="s">
        <v>11</v>
      </c>
      <c r="D65" t="s">
        <v>15</v>
      </c>
      <c r="E65">
        <v>-8.9</v>
      </c>
      <c r="F65">
        <v>38.700000000000003</v>
      </c>
      <c r="G65">
        <v>88.6</v>
      </c>
      <c r="H65">
        <v>25.2</v>
      </c>
      <c r="I65">
        <v>574.9</v>
      </c>
    </row>
    <row r="66" spans="1:9" x14ac:dyDescent="0.75">
      <c r="A66">
        <v>2014</v>
      </c>
      <c r="B66" t="s">
        <v>25</v>
      </c>
      <c r="C66" t="s">
        <v>12</v>
      </c>
      <c r="D66" t="s">
        <v>13</v>
      </c>
      <c r="E66">
        <v>33.700000000000003</v>
      </c>
      <c r="F66">
        <v>113.2</v>
      </c>
      <c r="G66">
        <v>37.5</v>
      </c>
      <c r="H66">
        <v>9.6999999999999993</v>
      </c>
      <c r="I66">
        <v>322.3</v>
      </c>
    </row>
    <row r="67" spans="1:9" x14ac:dyDescent="0.75">
      <c r="A67">
        <v>2002</v>
      </c>
      <c r="B67" t="s">
        <v>30</v>
      </c>
      <c r="C67" t="s">
        <v>12</v>
      </c>
      <c r="D67" t="s">
        <v>16</v>
      </c>
      <c r="E67">
        <v>16.399999999999999</v>
      </c>
      <c r="F67">
        <v>55.7</v>
      </c>
      <c r="G67">
        <v>31</v>
      </c>
      <c r="H67">
        <v>42.9</v>
      </c>
      <c r="I67">
        <v>693.7</v>
      </c>
    </row>
    <row r="68" spans="1:9" x14ac:dyDescent="0.75">
      <c r="A68">
        <v>2013</v>
      </c>
      <c r="B68" t="s">
        <v>24</v>
      </c>
      <c r="C68" t="s">
        <v>10</v>
      </c>
      <c r="D68" t="s">
        <v>15</v>
      </c>
      <c r="E68">
        <v>37</v>
      </c>
      <c r="F68">
        <v>57.8</v>
      </c>
      <c r="G68">
        <v>76.2</v>
      </c>
      <c r="H68">
        <v>33.799999999999997</v>
      </c>
      <c r="I68">
        <v>763</v>
      </c>
    </row>
    <row r="69" spans="1:9" x14ac:dyDescent="0.75">
      <c r="A69">
        <v>2016</v>
      </c>
      <c r="B69" t="s">
        <v>24</v>
      </c>
      <c r="C69" t="s">
        <v>10</v>
      </c>
      <c r="D69" t="s">
        <v>15</v>
      </c>
      <c r="E69">
        <v>29.9</v>
      </c>
      <c r="F69">
        <v>39</v>
      </c>
      <c r="G69">
        <v>78.400000000000006</v>
      </c>
      <c r="H69">
        <v>41.9</v>
      </c>
      <c r="I69">
        <v>719.4</v>
      </c>
    </row>
    <row r="70" spans="1:9" x14ac:dyDescent="0.75">
      <c r="A70">
        <v>2003</v>
      </c>
      <c r="B70" t="s">
        <v>28</v>
      </c>
      <c r="C70" t="s">
        <v>10</v>
      </c>
      <c r="D70" t="s">
        <v>18</v>
      </c>
      <c r="E70">
        <v>39.9</v>
      </c>
      <c r="F70">
        <v>82.7</v>
      </c>
      <c r="G70">
        <v>37.200000000000003</v>
      </c>
      <c r="H70">
        <v>42.9</v>
      </c>
      <c r="I70">
        <v>617.29999999999995</v>
      </c>
    </row>
    <row r="71" spans="1:9" x14ac:dyDescent="0.75">
      <c r="A71">
        <v>2017</v>
      </c>
      <c r="B71" t="s">
        <v>23</v>
      </c>
      <c r="C71" t="s">
        <v>9</v>
      </c>
      <c r="D71" t="s">
        <v>17</v>
      </c>
      <c r="E71">
        <v>7.5</v>
      </c>
      <c r="F71">
        <v>97</v>
      </c>
      <c r="G71">
        <v>45.9</v>
      </c>
      <c r="H71">
        <v>37.4</v>
      </c>
      <c r="I71">
        <v>294.2</v>
      </c>
    </row>
    <row r="72" spans="1:9" x14ac:dyDescent="0.75">
      <c r="A72">
        <v>2007</v>
      </c>
      <c r="B72" t="s">
        <v>28</v>
      </c>
      <c r="C72" t="s">
        <v>10</v>
      </c>
      <c r="D72" t="s">
        <v>14</v>
      </c>
      <c r="E72">
        <v>28.4</v>
      </c>
      <c r="F72">
        <v>25.3</v>
      </c>
      <c r="G72">
        <v>31.1</v>
      </c>
      <c r="H72">
        <v>22</v>
      </c>
      <c r="I72">
        <v>297.10000000000002</v>
      </c>
    </row>
    <row r="73" spans="1:9" x14ac:dyDescent="0.75">
      <c r="A73">
        <v>2003</v>
      </c>
      <c r="B73" t="s">
        <v>23</v>
      </c>
      <c r="C73" t="s">
        <v>9</v>
      </c>
      <c r="D73" t="s">
        <v>14</v>
      </c>
      <c r="E73">
        <v>10.1</v>
      </c>
      <c r="F73">
        <v>14.1</v>
      </c>
      <c r="G73">
        <v>47.6</v>
      </c>
      <c r="H73">
        <v>30.5</v>
      </c>
      <c r="I73">
        <v>774.4</v>
      </c>
    </row>
    <row r="74" spans="1:9" x14ac:dyDescent="0.75">
      <c r="A74">
        <v>2001</v>
      </c>
      <c r="B74" t="s">
        <v>21</v>
      </c>
      <c r="C74" t="s">
        <v>11</v>
      </c>
      <c r="D74" t="s">
        <v>16</v>
      </c>
      <c r="E74">
        <v>14</v>
      </c>
      <c r="F74">
        <v>7.3</v>
      </c>
      <c r="G74">
        <v>76.400000000000006</v>
      </c>
      <c r="H74">
        <v>8</v>
      </c>
      <c r="I74">
        <v>107.2</v>
      </c>
    </row>
    <row r="75" spans="1:9" x14ac:dyDescent="0.75">
      <c r="A75">
        <v>2005</v>
      </c>
      <c r="B75" t="s">
        <v>20</v>
      </c>
      <c r="C75" t="s">
        <v>10</v>
      </c>
      <c r="D75" t="s">
        <v>14</v>
      </c>
      <c r="E75">
        <v>21.4</v>
      </c>
      <c r="F75">
        <v>72.400000000000006</v>
      </c>
      <c r="G75">
        <v>61.1</v>
      </c>
      <c r="H75">
        <v>33.700000000000003</v>
      </c>
      <c r="I75">
        <v>601.20000000000005</v>
      </c>
    </row>
    <row r="76" spans="1:9" x14ac:dyDescent="0.75">
      <c r="A76">
        <v>2021</v>
      </c>
      <c r="B76" t="s">
        <v>25</v>
      </c>
      <c r="C76" t="s">
        <v>12</v>
      </c>
      <c r="D76" t="s">
        <v>13</v>
      </c>
      <c r="E76">
        <v>33.700000000000003</v>
      </c>
      <c r="F76">
        <v>66.599999999999994</v>
      </c>
      <c r="G76">
        <v>50.9</v>
      </c>
      <c r="H76">
        <v>9</v>
      </c>
      <c r="I76">
        <v>594.4</v>
      </c>
    </row>
    <row r="77" spans="1:9" x14ac:dyDescent="0.75">
      <c r="A77">
        <v>2009</v>
      </c>
      <c r="B77" t="s">
        <v>29</v>
      </c>
      <c r="C77" t="s">
        <v>11</v>
      </c>
      <c r="D77" t="s">
        <v>14</v>
      </c>
      <c r="E77">
        <v>39.200000000000003</v>
      </c>
      <c r="F77">
        <v>222</v>
      </c>
      <c r="G77">
        <v>52.3</v>
      </c>
      <c r="H77">
        <v>34.700000000000003</v>
      </c>
      <c r="I77">
        <v>535.9</v>
      </c>
    </row>
    <row r="78" spans="1:9" x14ac:dyDescent="0.75">
      <c r="A78">
        <v>2003</v>
      </c>
      <c r="B78" t="s">
        <v>25</v>
      </c>
      <c r="C78" t="s">
        <v>12</v>
      </c>
      <c r="D78" t="s">
        <v>16</v>
      </c>
      <c r="E78">
        <v>28.4</v>
      </c>
      <c r="F78">
        <v>53.2</v>
      </c>
      <c r="G78">
        <v>30.1</v>
      </c>
      <c r="H78">
        <v>11.5</v>
      </c>
      <c r="I78">
        <v>793.1</v>
      </c>
    </row>
    <row r="79" spans="1:9" x14ac:dyDescent="0.75">
      <c r="A79">
        <v>2021</v>
      </c>
      <c r="B79" t="s">
        <v>25</v>
      </c>
      <c r="C79" t="s">
        <v>12</v>
      </c>
      <c r="D79" t="s">
        <v>14</v>
      </c>
      <c r="E79">
        <v>10.9</v>
      </c>
      <c r="F79">
        <v>46.3</v>
      </c>
      <c r="G79">
        <v>48</v>
      </c>
      <c r="H79">
        <v>5.9</v>
      </c>
      <c r="I79">
        <v>318.3</v>
      </c>
    </row>
    <row r="80" spans="1:9" x14ac:dyDescent="0.75">
      <c r="A80">
        <v>2017</v>
      </c>
      <c r="B80" t="s">
        <v>25</v>
      </c>
      <c r="C80" t="s">
        <v>12</v>
      </c>
      <c r="D80" t="s">
        <v>13</v>
      </c>
      <c r="E80">
        <v>11.1</v>
      </c>
      <c r="F80">
        <v>61.1</v>
      </c>
      <c r="G80">
        <v>68.8</v>
      </c>
      <c r="H80">
        <v>8.3000000000000007</v>
      </c>
      <c r="I80">
        <v>338</v>
      </c>
    </row>
    <row r="81" spans="1:9" x14ac:dyDescent="0.75">
      <c r="A81">
        <v>2025</v>
      </c>
      <c r="B81" t="s">
        <v>28</v>
      </c>
      <c r="C81" t="s">
        <v>10</v>
      </c>
      <c r="D81" t="s">
        <v>18</v>
      </c>
      <c r="E81">
        <v>26.9</v>
      </c>
      <c r="F81">
        <v>63.5</v>
      </c>
      <c r="G81">
        <v>88.5</v>
      </c>
      <c r="H81">
        <v>0.1</v>
      </c>
      <c r="I81">
        <v>155.30000000000001</v>
      </c>
    </row>
    <row r="82" spans="1:9" x14ac:dyDescent="0.75">
      <c r="A82">
        <v>2011</v>
      </c>
      <c r="B82" t="s">
        <v>23</v>
      </c>
      <c r="C82" t="s">
        <v>9</v>
      </c>
      <c r="D82" t="s">
        <v>16</v>
      </c>
      <c r="E82">
        <v>1.9</v>
      </c>
      <c r="F82">
        <v>43.5</v>
      </c>
      <c r="G82">
        <v>80.8</v>
      </c>
      <c r="H82">
        <v>35.9</v>
      </c>
      <c r="I82">
        <v>410</v>
      </c>
    </row>
    <row r="83" spans="1:9" x14ac:dyDescent="0.75">
      <c r="A83">
        <v>2001</v>
      </c>
      <c r="B83" t="s">
        <v>26</v>
      </c>
      <c r="C83" t="s">
        <v>12</v>
      </c>
      <c r="D83" t="s">
        <v>18</v>
      </c>
      <c r="E83">
        <v>-4.5</v>
      </c>
      <c r="F83">
        <v>26.1</v>
      </c>
      <c r="G83">
        <v>31.4</v>
      </c>
      <c r="H83">
        <v>36.6</v>
      </c>
      <c r="I83">
        <v>282.7</v>
      </c>
    </row>
    <row r="84" spans="1:9" x14ac:dyDescent="0.75">
      <c r="A84">
        <v>2009</v>
      </c>
      <c r="B84" t="s">
        <v>21</v>
      </c>
      <c r="C84" t="s">
        <v>11</v>
      </c>
      <c r="D84" t="s">
        <v>18</v>
      </c>
      <c r="E84">
        <v>7.7</v>
      </c>
      <c r="F84">
        <v>51.1</v>
      </c>
      <c r="G84">
        <v>83.9</v>
      </c>
      <c r="H84">
        <v>25.7</v>
      </c>
      <c r="I84">
        <v>340.4</v>
      </c>
    </row>
    <row r="85" spans="1:9" x14ac:dyDescent="0.75">
      <c r="A85">
        <v>2003</v>
      </c>
      <c r="B85" t="s">
        <v>27</v>
      </c>
      <c r="C85" t="s">
        <v>9</v>
      </c>
      <c r="D85" t="s">
        <v>18</v>
      </c>
      <c r="E85">
        <v>4.4000000000000004</v>
      </c>
      <c r="F85">
        <v>49.6</v>
      </c>
      <c r="G85">
        <v>77</v>
      </c>
      <c r="H85">
        <v>8.1</v>
      </c>
      <c r="I85">
        <v>684.2</v>
      </c>
    </row>
    <row r="86" spans="1:9" x14ac:dyDescent="0.75">
      <c r="A86">
        <v>2013</v>
      </c>
      <c r="B86" t="s">
        <v>25</v>
      </c>
      <c r="C86" t="s">
        <v>12</v>
      </c>
      <c r="D86" t="s">
        <v>15</v>
      </c>
      <c r="E86">
        <v>4.8</v>
      </c>
      <c r="F86">
        <v>49</v>
      </c>
      <c r="G86">
        <v>76.8</v>
      </c>
      <c r="H86">
        <v>4.2</v>
      </c>
      <c r="I86">
        <v>754.8</v>
      </c>
    </row>
    <row r="87" spans="1:9" x14ac:dyDescent="0.75">
      <c r="A87">
        <v>2015</v>
      </c>
      <c r="B87" t="s">
        <v>19</v>
      </c>
      <c r="C87" t="s">
        <v>9</v>
      </c>
      <c r="D87" t="s">
        <v>17</v>
      </c>
      <c r="E87">
        <v>1.7</v>
      </c>
      <c r="F87">
        <v>88.8</v>
      </c>
      <c r="G87">
        <v>57.5</v>
      </c>
      <c r="H87">
        <v>1</v>
      </c>
      <c r="I87">
        <v>230</v>
      </c>
    </row>
    <row r="88" spans="1:9" x14ac:dyDescent="0.75">
      <c r="A88">
        <v>2014</v>
      </c>
      <c r="B88" t="s">
        <v>28</v>
      </c>
      <c r="C88" t="s">
        <v>10</v>
      </c>
      <c r="D88" t="s">
        <v>15</v>
      </c>
      <c r="E88">
        <v>-7.9</v>
      </c>
      <c r="F88">
        <v>50.4</v>
      </c>
      <c r="G88">
        <v>53.9</v>
      </c>
      <c r="H88">
        <v>8.3000000000000007</v>
      </c>
      <c r="I88">
        <v>360.8</v>
      </c>
    </row>
    <row r="89" spans="1:9" x14ac:dyDescent="0.75">
      <c r="A89">
        <v>2007</v>
      </c>
      <c r="B89" t="s">
        <v>30</v>
      </c>
      <c r="C89" t="s">
        <v>12</v>
      </c>
      <c r="D89" t="s">
        <v>17</v>
      </c>
      <c r="E89">
        <v>-9.1</v>
      </c>
      <c r="F89">
        <v>14.5</v>
      </c>
      <c r="G89">
        <v>48.2</v>
      </c>
      <c r="H89">
        <v>44.5</v>
      </c>
      <c r="I89">
        <v>750</v>
      </c>
    </row>
    <row r="90" spans="1:9" x14ac:dyDescent="0.75">
      <c r="A90">
        <v>2013</v>
      </c>
      <c r="B90" t="s">
        <v>29</v>
      </c>
      <c r="C90" t="s">
        <v>11</v>
      </c>
      <c r="D90" t="s">
        <v>18</v>
      </c>
      <c r="E90">
        <v>39.4</v>
      </c>
      <c r="F90">
        <v>29.9</v>
      </c>
      <c r="G90">
        <v>33.9</v>
      </c>
      <c r="H90">
        <v>12.1</v>
      </c>
      <c r="I90">
        <v>143.30000000000001</v>
      </c>
    </row>
    <row r="91" spans="1:9" x14ac:dyDescent="0.75">
      <c r="A91">
        <v>2022</v>
      </c>
      <c r="B91" t="s">
        <v>27</v>
      </c>
      <c r="C91" t="s">
        <v>9</v>
      </c>
      <c r="D91" t="s">
        <v>16</v>
      </c>
      <c r="E91">
        <v>11.4</v>
      </c>
      <c r="F91">
        <v>43.1</v>
      </c>
      <c r="G91">
        <v>43.7</v>
      </c>
      <c r="H91">
        <v>17.7</v>
      </c>
      <c r="I91">
        <v>164.7</v>
      </c>
    </row>
    <row r="92" spans="1:9" x14ac:dyDescent="0.75">
      <c r="A92">
        <v>2024</v>
      </c>
      <c r="B92" t="s">
        <v>26</v>
      </c>
      <c r="C92" t="s">
        <v>12</v>
      </c>
      <c r="D92" t="s">
        <v>17</v>
      </c>
      <c r="E92">
        <v>9.1999999999999993</v>
      </c>
      <c r="F92">
        <v>52.2</v>
      </c>
      <c r="G92">
        <v>44.8</v>
      </c>
      <c r="H92">
        <v>5.3</v>
      </c>
      <c r="I92">
        <v>214</v>
      </c>
    </row>
    <row r="93" spans="1:9" x14ac:dyDescent="0.75">
      <c r="A93">
        <v>2007</v>
      </c>
      <c r="B93" t="s">
        <v>19</v>
      </c>
      <c r="C93" t="s">
        <v>9</v>
      </c>
      <c r="D93" t="s">
        <v>13</v>
      </c>
      <c r="E93">
        <v>24</v>
      </c>
      <c r="F93">
        <v>73.400000000000006</v>
      </c>
      <c r="G93">
        <v>59</v>
      </c>
      <c r="H93">
        <v>11.1</v>
      </c>
      <c r="I93">
        <v>516.6</v>
      </c>
    </row>
    <row r="94" spans="1:9" x14ac:dyDescent="0.75">
      <c r="A94">
        <v>2020</v>
      </c>
      <c r="B94" t="s">
        <v>26</v>
      </c>
      <c r="C94" t="s">
        <v>12</v>
      </c>
      <c r="D94" t="s">
        <v>13</v>
      </c>
      <c r="E94">
        <v>0.9</v>
      </c>
      <c r="F94">
        <v>52.5</v>
      </c>
      <c r="G94">
        <v>74.8</v>
      </c>
      <c r="H94">
        <v>26</v>
      </c>
      <c r="I94">
        <v>205.3</v>
      </c>
    </row>
    <row r="95" spans="1:9" x14ac:dyDescent="0.75">
      <c r="A95">
        <v>2015</v>
      </c>
      <c r="B95" t="s">
        <v>27</v>
      </c>
      <c r="C95" t="s">
        <v>9</v>
      </c>
      <c r="D95" t="s">
        <v>14</v>
      </c>
      <c r="E95">
        <v>37.5</v>
      </c>
      <c r="F95">
        <v>5.9</v>
      </c>
      <c r="G95">
        <v>58.4</v>
      </c>
      <c r="H95">
        <v>30.4</v>
      </c>
      <c r="I95">
        <v>777.7</v>
      </c>
    </row>
    <row r="96" spans="1:9" x14ac:dyDescent="0.75">
      <c r="A96">
        <v>2012</v>
      </c>
      <c r="B96" t="s">
        <v>25</v>
      </c>
      <c r="C96" t="s">
        <v>12</v>
      </c>
      <c r="D96" t="s">
        <v>17</v>
      </c>
      <c r="E96">
        <v>29.3</v>
      </c>
      <c r="F96">
        <v>16.3</v>
      </c>
      <c r="G96">
        <v>33.5</v>
      </c>
      <c r="H96">
        <v>12.3</v>
      </c>
      <c r="I96">
        <v>412.7</v>
      </c>
    </row>
    <row r="97" spans="1:9" x14ac:dyDescent="0.75">
      <c r="A97">
        <v>2017</v>
      </c>
      <c r="B97" t="s">
        <v>19</v>
      </c>
      <c r="C97" t="s">
        <v>9</v>
      </c>
      <c r="D97" t="s">
        <v>16</v>
      </c>
      <c r="E97">
        <v>-5.5</v>
      </c>
      <c r="F97">
        <v>77</v>
      </c>
      <c r="G97">
        <v>87.5</v>
      </c>
      <c r="H97">
        <v>2.9</v>
      </c>
      <c r="I97">
        <v>451.1</v>
      </c>
    </row>
    <row r="98" spans="1:9" x14ac:dyDescent="0.75">
      <c r="A98">
        <v>2014</v>
      </c>
      <c r="B98" t="s">
        <v>26</v>
      </c>
      <c r="C98" t="s">
        <v>12</v>
      </c>
      <c r="D98" t="s">
        <v>15</v>
      </c>
      <c r="E98">
        <v>10.9</v>
      </c>
      <c r="F98">
        <v>42.2</v>
      </c>
      <c r="G98">
        <v>86.6</v>
      </c>
      <c r="H98">
        <v>19.600000000000001</v>
      </c>
      <c r="I98">
        <v>272.7</v>
      </c>
    </row>
    <row r="99" spans="1:9" x14ac:dyDescent="0.75">
      <c r="A99">
        <v>2020</v>
      </c>
      <c r="B99" t="s">
        <v>29</v>
      </c>
      <c r="C99" t="s">
        <v>11</v>
      </c>
      <c r="D99" t="s">
        <v>18</v>
      </c>
      <c r="E99">
        <v>34</v>
      </c>
      <c r="F99">
        <v>56</v>
      </c>
      <c r="G99">
        <v>77.099999999999994</v>
      </c>
      <c r="H99">
        <v>11.7</v>
      </c>
      <c r="I99">
        <v>429.7</v>
      </c>
    </row>
    <row r="100" spans="1:9" x14ac:dyDescent="0.75">
      <c r="A100">
        <v>2023</v>
      </c>
      <c r="B100" t="s">
        <v>23</v>
      </c>
      <c r="C100" t="s">
        <v>9</v>
      </c>
      <c r="D100" t="s">
        <v>14</v>
      </c>
      <c r="E100">
        <v>37.200000000000003</v>
      </c>
      <c r="F100">
        <v>38</v>
      </c>
      <c r="G100">
        <v>89.5</v>
      </c>
      <c r="H100">
        <v>11</v>
      </c>
      <c r="I100">
        <v>563.29999999999995</v>
      </c>
    </row>
    <row r="101" spans="1:9" x14ac:dyDescent="0.75">
      <c r="A101">
        <v>2025</v>
      </c>
      <c r="B101" t="s">
        <v>20</v>
      </c>
      <c r="C101" t="s">
        <v>10</v>
      </c>
      <c r="D101" t="s">
        <v>13</v>
      </c>
      <c r="E101">
        <v>13.4</v>
      </c>
      <c r="F101">
        <v>29.8</v>
      </c>
      <c r="G101">
        <v>62.7</v>
      </c>
      <c r="H101">
        <v>48</v>
      </c>
      <c r="I101">
        <v>625.79999999999995</v>
      </c>
    </row>
    <row r="102" spans="1:9" x14ac:dyDescent="0.75">
      <c r="A102">
        <v>2024</v>
      </c>
      <c r="B102" t="s">
        <v>23</v>
      </c>
      <c r="C102" t="s">
        <v>9</v>
      </c>
      <c r="D102" t="s">
        <v>15</v>
      </c>
      <c r="E102">
        <v>20.7</v>
      </c>
      <c r="F102">
        <v>39.200000000000003</v>
      </c>
      <c r="G102">
        <v>87.8</v>
      </c>
      <c r="H102">
        <v>30.8</v>
      </c>
      <c r="I102">
        <v>627.70000000000005</v>
      </c>
    </row>
    <row r="103" spans="1:9" x14ac:dyDescent="0.75">
      <c r="A103">
        <v>2012</v>
      </c>
      <c r="B103" t="s">
        <v>27</v>
      </c>
      <c r="C103" t="s">
        <v>9</v>
      </c>
      <c r="D103" t="s">
        <v>15</v>
      </c>
      <c r="E103">
        <v>-1.6</v>
      </c>
      <c r="F103">
        <v>56.5</v>
      </c>
      <c r="G103">
        <v>34.5</v>
      </c>
      <c r="H103">
        <v>27.8</v>
      </c>
      <c r="I103">
        <v>504.5</v>
      </c>
    </row>
    <row r="104" spans="1:9" x14ac:dyDescent="0.75">
      <c r="A104">
        <v>2008</v>
      </c>
      <c r="B104" t="s">
        <v>28</v>
      </c>
      <c r="C104" t="s">
        <v>10</v>
      </c>
      <c r="D104" t="s">
        <v>18</v>
      </c>
      <c r="E104">
        <v>39.6</v>
      </c>
      <c r="F104">
        <v>50.1</v>
      </c>
      <c r="G104">
        <v>51.9</v>
      </c>
      <c r="H104">
        <v>20.8</v>
      </c>
      <c r="I104">
        <v>733.1</v>
      </c>
    </row>
    <row r="105" spans="1:9" x14ac:dyDescent="0.75">
      <c r="A105">
        <v>2014</v>
      </c>
      <c r="B105" t="s">
        <v>20</v>
      </c>
      <c r="C105" t="s">
        <v>10</v>
      </c>
      <c r="D105" t="s">
        <v>17</v>
      </c>
      <c r="E105">
        <v>1.6</v>
      </c>
      <c r="F105">
        <v>96.5</v>
      </c>
      <c r="G105">
        <v>43.5</v>
      </c>
      <c r="H105">
        <v>21.4</v>
      </c>
      <c r="I105">
        <v>672.2</v>
      </c>
    </row>
    <row r="106" spans="1:9" x14ac:dyDescent="0.75">
      <c r="A106">
        <v>2012</v>
      </c>
      <c r="B106" t="s">
        <v>21</v>
      </c>
      <c r="C106" t="s">
        <v>11</v>
      </c>
      <c r="D106" t="s">
        <v>13</v>
      </c>
      <c r="E106">
        <v>37.1</v>
      </c>
      <c r="F106">
        <v>11.7</v>
      </c>
      <c r="G106">
        <v>41.7</v>
      </c>
      <c r="H106">
        <v>27</v>
      </c>
      <c r="I106">
        <v>629.9</v>
      </c>
    </row>
    <row r="107" spans="1:9" x14ac:dyDescent="0.75">
      <c r="A107">
        <v>2000</v>
      </c>
      <c r="B107" t="s">
        <v>29</v>
      </c>
      <c r="C107" t="s">
        <v>11</v>
      </c>
      <c r="D107" t="s">
        <v>16</v>
      </c>
      <c r="E107">
        <v>22.5</v>
      </c>
      <c r="F107">
        <v>13.5</v>
      </c>
      <c r="G107">
        <v>38.4</v>
      </c>
      <c r="H107">
        <v>34.799999999999997</v>
      </c>
      <c r="I107">
        <v>138.9</v>
      </c>
    </row>
    <row r="108" spans="1:9" x14ac:dyDescent="0.75">
      <c r="A108">
        <v>2024</v>
      </c>
      <c r="B108" t="s">
        <v>21</v>
      </c>
      <c r="C108" t="s">
        <v>11</v>
      </c>
      <c r="D108" t="s">
        <v>15</v>
      </c>
      <c r="E108">
        <v>20.399999999999999</v>
      </c>
      <c r="F108">
        <v>41.8</v>
      </c>
      <c r="G108">
        <v>67.3</v>
      </c>
      <c r="H108">
        <v>35.1</v>
      </c>
      <c r="I108">
        <v>104.8</v>
      </c>
    </row>
    <row r="109" spans="1:9" x14ac:dyDescent="0.75">
      <c r="A109">
        <v>2006</v>
      </c>
      <c r="B109" t="s">
        <v>19</v>
      </c>
      <c r="C109" t="s">
        <v>9</v>
      </c>
      <c r="D109" t="s">
        <v>18</v>
      </c>
      <c r="E109">
        <v>15.6</v>
      </c>
      <c r="F109">
        <v>74</v>
      </c>
      <c r="G109">
        <v>76.900000000000006</v>
      </c>
      <c r="H109">
        <v>8.6</v>
      </c>
      <c r="I109">
        <v>248.7</v>
      </c>
    </row>
    <row r="110" spans="1:9" x14ac:dyDescent="0.75">
      <c r="A110">
        <v>2008</v>
      </c>
      <c r="B110" t="s">
        <v>24</v>
      </c>
      <c r="C110" t="s">
        <v>10</v>
      </c>
      <c r="D110" t="s">
        <v>16</v>
      </c>
      <c r="E110">
        <v>1.5</v>
      </c>
      <c r="F110">
        <v>85.5</v>
      </c>
      <c r="G110">
        <v>64.7</v>
      </c>
      <c r="H110">
        <v>25</v>
      </c>
      <c r="I110">
        <v>564.5</v>
      </c>
    </row>
    <row r="111" spans="1:9" x14ac:dyDescent="0.75">
      <c r="A111">
        <v>2023</v>
      </c>
      <c r="B111" t="s">
        <v>20</v>
      </c>
      <c r="C111" t="s">
        <v>10</v>
      </c>
      <c r="D111" t="s">
        <v>17</v>
      </c>
      <c r="E111">
        <v>-1.2</v>
      </c>
      <c r="F111">
        <v>30.8</v>
      </c>
      <c r="G111">
        <v>38.799999999999997</v>
      </c>
      <c r="H111">
        <v>20.6</v>
      </c>
      <c r="I111">
        <v>387.8</v>
      </c>
    </row>
    <row r="112" spans="1:9" x14ac:dyDescent="0.75">
      <c r="A112">
        <v>2000</v>
      </c>
      <c r="B112" t="s">
        <v>21</v>
      </c>
      <c r="C112" t="s">
        <v>11</v>
      </c>
      <c r="D112" t="s">
        <v>13</v>
      </c>
      <c r="E112">
        <v>1</v>
      </c>
      <c r="F112">
        <v>1.8</v>
      </c>
      <c r="G112">
        <v>78.7</v>
      </c>
      <c r="H112">
        <v>43.5</v>
      </c>
      <c r="I112">
        <v>381.7</v>
      </c>
    </row>
    <row r="113" spans="1:9" x14ac:dyDescent="0.75">
      <c r="A113">
        <v>2011</v>
      </c>
      <c r="B113" t="s">
        <v>21</v>
      </c>
      <c r="C113" t="s">
        <v>11</v>
      </c>
      <c r="D113" t="s">
        <v>17</v>
      </c>
      <c r="E113">
        <v>-0.7</v>
      </c>
      <c r="F113">
        <v>31.7</v>
      </c>
      <c r="G113">
        <v>68.2</v>
      </c>
      <c r="H113">
        <v>31.6</v>
      </c>
      <c r="I113">
        <v>719.2</v>
      </c>
    </row>
    <row r="114" spans="1:9" x14ac:dyDescent="0.75">
      <c r="A114">
        <v>2007</v>
      </c>
      <c r="B114" t="s">
        <v>26</v>
      </c>
      <c r="C114" t="s">
        <v>12</v>
      </c>
      <c r="D114" t="s">
        <v>15</v>
      </c>
      <c r="E114">
        <v>29</v>
      </c>
      <c r="F114">
        <v>66.8</v>
      </c>
      <c r="G114">
        <v>53.3</v>
      </c>
      <c r="H114">
        <v>26.6</v>
      </c>
      <c r="I114">
        <v>726.9</v>
      </c>
    </row>
    <row r="115" spans="1:9" x14ac:dyDescent="0.75">
      <c r="A115">
        <v>2023</v>
      </c>
      <c r="B115" t="s">
        <v>23</v>
      </c>
      <c r="C115" t="s">
        <v>9</v>
      </c>
      <c r="D115" t="s">
        <v>16</v>
      </c>
      <c r="E115">
        <v>7.5</v>
      </c>
      <c r="F115">
        <v>49.4</v>
      </c>
      <c r="G115">
        <v>70.400000000000006</v>
      </c>
      <c r="H115">
        <v>5.8</v>
      </c>
      <c r="I115">
        <v>736.4</v>
      </c>
    </row>
    <row r="116" spans="1:9" x14ac:dyDescent="0.75">
      <c r="A116">
        <v>2010</v>
      </c>
      <c r="B116" t="s">
        <v>26</v>
      </c>
      <c r="C116" t="s">
        <v>12</v>
      </c>
      <c r="D116" t="s">
        <v>16</v>
      </c>
      <c r="E116">
        <v>-7.1</v>
      </c>
      <c r="F116">
        <v>76</v>
      </c>
      <c r="G116">
        <v>45.6</v>
      </c>
      <c r="H116">
        <v>30.3</v>
      </c>
      <c r="I116">
        <v>319.7</v>
      </c>
    </row>
    <row r="117" spans="1:9" x14ac:dyDescent="0.75">
      <c r="A117">
        <v>2018</v>
      </c>
      <c r="B117" t="s">
        <v>20</v>
      </c>
      <c r="C117" t="s">
        <v>10</v>
      </c>
      <c r="D117" t="s">
        <v>16</v>
      </c>
      <c r="E117">
        <v>38.5</v>
      </c>
      <c r="F117">
        <v>112.1</v>
      </c>
      <c r="G117">
        <v>50.7</v>
      </c>
      <c r="H117">
        <v>5.9</v>
      </c>
      <c r="I117">
        <v>583.70000000000005</v>
      </c>
    </row>
    <row r="118" spans="1:9" x14ac:dyDescent="0.75">
      <c r="A118">
        <v>2016</v>
      </c>
      <c r="B118" t="s">
        <v>20</v>
      </c>
      <c r="C118" t="s">
        <v>10</v>
      </c>
      <c r="D118" t="s">
        <v>15</v>
      </c>
      <c r="E118">
        <v>34.200000000000003</v>
      </c>
      <c r="F118">
        <v>44.1</v>
      </c>
      <c r="G118">
        <v>85</v>
      </c>
      <c r="H118">
        <v>16.899999999999999</v>
      </c>
      <c r="I118">
        <v>290.10000000000002</v>
      </c>
    </row>
    <row r="119" spans="1:9" x14ac:dyDescent="0.75">
      <c r="A119">
        <v>2007</v>
      </c>
      <c r="B119" t="s">
        <v>27</v>
      </c>
      <c r="C119" t="s">
        <v>9</v>
      </c>
      <c r="D119" t="s">
        <v>15</v>
      </c>
      <c r="E119">
        <v>36.4</v>
      </c>
      <c r="F119">
        <v>34.700000000000003</v>
      </c>
      <c r="G119">
        <v>47.4</v>
      </c>
      <c r="H119">
        <v>7.1</v>
      </c>
      <c r="I119">
        <v>233.4</v>
      </c>
    </row>
    <row r="120" spans="1:9" x14ac:dyDescent="0.75">
      <c r="A120">
        <v>2002</v>
      </c>
      <c r="B120" t="s">
        <v>26</v>
      </c>
      <c r="C120" t="s">
        <v>12</v>
      </c>
      <c r="D120" t="s">
        <v>17</v>
      </c>
      <c r="E120">
        <v>39.700000000000003</v>
      </c>
      <c r="F120">
        <v>23</v>
      </c>
      <c r="G120">
        <v>58.2</v>
      </c>
      <c r="H120">
        <v>34.6</v>
      </c>
      <c r="I120">
        <v>229.2</v>
      </c>
    </row>
    <row r="121" spans="1:9" x14ac:dyDescent="0.75">
      <c r="A121">
        <v>2002</v>
      </c>
      <c r="B121" t="s">
        <v>22</v>
      </c>
      <c r="C121" t="s">
        <v>11</v>
      </c>
      <c r="D121" t="s">
        <v>14</v>
      </c>
      <c r="E121">
        <v>-1.3</v>
      </c>
      <c r="F121">
        <v>13.5</v>
      </c>
      <c r="G121">
        <v>83.4</v>
      </c>
      <c r="H121">
        <v>10.3</v>
      </c>
      <c r="I121">
        <v>339.5</v>
      </c>
    </row>
    <row r="122" spans="1:9" x14ac:dyDescent="0.75">
      <c r="A122">
        <v>2000</v>
      </c>
      <c r="B122" t="s">
        <v>30</v>
      </c>
      <c r="C122" t="s">
        <v>12</v>
      </c>
      <c r="D122" t="s">
        <v>17</v>
      </c>
      <c r="E122">
        <v>9.8000000000000007</v>
      </c>
      <c r="F122">
        <v>9.9</v>
      </c>
      <c r="G122">
        <v>72.5</v>
      </c>
      <c r="H122">
        <v>19.600000000000001</v>
      </c>
      <c r="I122">
        <v>401</v>
      </c>
    </row>
    <row r="123" spans="1:9" x14ac:dyDescent="0.75">
      <c r="A123">
        <v>2004</v>
      </c>
      <c r="B123" t="s">
        <v>23</v>
      </c>
      <c r="C123" t="s">
        <v>9</v>
      </c>
      <c r="D123" t="s">
        <v>13</v>
      </c>
      <c r="E123">
        <v>27.9</v>
      </c>
      <c r="F123">
        <v>28.3</v>
      </c>
      <c r="G123">
        <v>33.700000000000003</v>
      </c>
      <c r="H123">
        <v>44.8</v>
      </c>
      <c r="I123">
        <v>681.7</v>
      </c>
    </row>
    <row r="124" spans="1:9" x14ac:dyDescent="0.75">
      <c r="A124">
        <v>2009</v>
      </c>
      <c r="B124" t="s">
        <v>20</v>
      </c>
      <c r="C124" t="s">
        <v>10</v>
      </c>
      <c r="D124" t="s">
        <v>18</v>
      </c>
      <c r="E124">
        <v>24.8</v>
      </c>
      <c r="F124">
        <v>102.1</v>
      </c>
      <c r="G124">
        <v>38.799999999999997</v>
      </c>
      <c r="H124">
        <v>10.199999999999999</v>
      </c>
      <c r="I124">
        <v>183.9</v>
      </c>
    </row>
    <row r="125" spans="1:9" x14ac:dyDescent="0.75">
      <c r="A125">
        <v>2006</v>
      </c>
      <c r="B125" t="s">
        <v>27</v>
      </c>
      <c r="C125" t="s">
        <v>9</v>
      </c>
      <c r="D125" t="s">
        <v>16</v>
      </c>
      <c r="E125">
        <v>-2.2999999999999998</v>
      </c>
      <c r="F125">
        <v>81.099999999999994</v>
      </c>
      <c r="G125">
        <v>30.5</v>
      </c>
      <c r="H125">
        <v>25.4</v>
      </c>
      <c r="I125">
        <v>614.4</v>
      </c>
    </row>
    <row r="126" spans="1:9" x14ac:dyDescent="0.75">
      <c r="A126">
        <v>2025</v>
      </c>
      <c r="B126" t="s">
        <v>24</v>
      </c>
      <c r="C126" t="s">
        <v>10</v>
      </c>
      <c r="D126" t="s">
        <v>14</v>
      </c>
      <c r="E126">
        <v>30.8</v>
      </c>
      <c r="F126">
        <v>33.4</v>
      </c>
      <c r="G126">
        <v>67.900000000000006</v>
      </c>
      <c r="H126">
        <v>21</v>
      </c>
      <c r="I126">
        <v>472</v>
      </c>
    </row>
    <row r="127" spans="1:9" x14ac:dyDescent="0.75">
      <c r="A127">
        <v>2008</v>
      </c>
      <c r="B127" t="s">
        <v>26</v>
      </c>
      <c r="C127" t="s">
        <v>12</v>
      </c>
      <c r="D127" t="s">
        <v>18</v>
      </c>
      <c r="E127">
        <v>1.2</v>
      </c>
      <c r="F127">
        <v>188.7</v>
      </c>
      <c r="G127">
        <v>56.9</v>
      </c>
      <c r="H127">
        <v>0.9</v>
      </c>
      <c r="I127">
        <v>301.60000000000002</v>
      </c>
    </row>
    <row r="128" spans="1:9" x14ac:dyDescent="0.75">
      <c r="A128">
        <v>2006</v>
      </c>
      <c r="B128" t="s">
        <v>23</v>
      </c>
      <c r="C128" t="s">
        <v>9</v>
      </c>
      <c r="D128" t="s">
        <v>14</v>
      </c>
      <c r="E128">
        <v>1.2</v>
      </c>
      <c r="F128">
        <v>30</v>
      </c>
      <c r="G128">
        <v>38.1</v>
      </c>
      <c r="H128">
        <v>39.6</v>
      </c>
      <c r="I128">
        <v>445</v>
      </c>
    </row>
    <row r="129" spans="1:9" x14ac:dyDescent="0.75">
      <c r="A129">
        <v>2008</v>
      </c>
      <c r="B129" t="s">
        <v>24</v>
      </c>
      <c r="C129" t="s">
        <v>10</v>
      </c>
      <c r="D129" t="s">
        <v>17</v>
      </c>
      <c r="E129">
        <v>16.8</v>
      </c>
      <c r="F129">
        <v>119.3</v>
      </c>
      <c r="G129">
        <v>87.5</v>
      </c>
      <c r="H129">
        <v>3.5</v>
      </c>
      <c r="I129">
        <v>310</v>
      </c>
    </row>
    <row r="130" spans="1:9" x14ac:dyDescent="0.75">
      <c r="A130">
        <v>2007</v>
      </c>
      <c r="B130" t="s">
        <v>26</v>
      </c>
      <c r="C130" t="s">
        <v>12</v>
      </c>
      <c r="D130" t="s">
        <v>15</v>
      </c>
      <c r="E130">
        <v>19.600000000000001</v>
      </c>
      <c r="F130">
        <v>138.1</v>
      </c>
      <c r="G130">
        <v>61.8</v>
      </c>
      <c r="H130">
        <v>23.7</v>
      </c>
      <c r="I130">
        <v>517.29999999999995</v>
      </c>
    </row>
    <row r="131" spans="1:9" x14ac:dyDescent="0.75">
      <c r="A131">
        <v>2011</v>
      </c>
      <c r="B131" t="s">
        <v>21</v>
      </c>
      <c r="C131" t="s">
        <v>11</v>
      </c>
      <c r="D131" t="s">
        <v>16</v>
      </c>
      <c r="E131">
        <v>19</v>
      </c>
      <c r="F131">
        <v>70</v>
      </c>
      <c r="G131">
        <v>44.5</v>
      </c>
      <c r="H131">
        <v>28</v>
      </c>
      <c r="I131">
        <v>403.7</v>
      </c>
    </row>
    <row r="132" spans="1:9" x14ac:dyDescent="0.75">
      <c r="A132">
        <v>2001</v>
      </c>
      <c r="B132" t="s">
        <v>24</v>
      </c>
      <c r="C132" t="s">
        <v>10</v>
      </c>
      <c r="D132" t="s">
        <v>17</v>
      </c>
      <c r="E132">
        <v>-5.4</v>
      </c>
      <c r="F132">
        <v>28.1</v>
      </c>
      <c r="G132">
        <v>60</v>
      </c>
      <c r="H132">
        <v>31.4</v>
      </c>
      <c r="I132">
        <v>215.1</v>
      </c>
    </row>
    <row r="133" spans="1:9" x14ac:dyDescent="0.75">
      <c r="A133">
        <v>2000</v>
      </c>
      <c r="B133" t="s">
        <v>27</v>
      </c>
      <c r="C133" t="s">
        <v>9</v>
      </c>
      <c r="D133" t="s">
        <v>18</v>
      </c>
      <c r="E133">
        <v>33.9</v>
      </c>
      <c r="F133">
        <v>37.1</v>
      </c>
      <c r="G133">
        <v>70.8</v>
      </c>
      <c r="H133">
        <v>34.4</v>
      </c>
      <c r="I133">
        <v>181.6</v>
      </c>
    </row>
    <row r="134" spans="1:9" x14ac:dyDescent="0.75">
      <c r="A134">
        <v>2015</v>
      </c>
      <c r="B134" t="s">
        <v>23</v>
      </c>
      <c r="C134" t="s">
        <v>9</v>
      </c>
      <c r="D134" t="s">
        <v>18</v>
      </c>
      <c r="E134">
        <v>3.3</v>
      </c>
      <c r="F134">
        <v>57.5</v>
      </c>
      <c r="G134">
        <v>34.6</v>
      </c>
      <c r="H134">
        <v>12.7</v>
      </c>
      <c r="I134">
        <v>482.7</v>
      </c>
    </row>
    <row r="135" spans="1:9" x14ac:dyDescent="0.75">
      <c r="A135">
        <v>2022</v>
      </c>
      <c r="B135" t="s">
        <v>25</v>
      </c>
      <c r="C135" t="s">
        <v>12</v>
      </c>
      <c r="D135" t="s">
        <v>18</v>
      </c>
      <c r="E135">
        <v>-3.5</v>
      </c>
      <c r="F135">
        <v>13.9</v>
      </c>
      <c r="G135">
        <v>46.5</v>
      </c>
      <c r="H135">
        <v>0.5</v>
      </c>
      <c r="I135">
        <v>731.7</v>
      </c>
    </row>
    <row r="136" spans="1:9" x14ac:dyDescent="0.75">
      <c r="A136">
        <v>2022</v>
      </c>
      <c r="B136" t="s">
        <v>19</v>
      </c>
      <c r="C136" t="s">
        <v>9</v>
      </c>
      <c r="D136" t="s">
        <v>18</v>
      </c>
      <c r="E136">
        <v>34.4</v>
      </c>
      <c r="F136">
        <v>21</v>
      </c>
      <c r="G136">
        <v>78.400000000000006</v>
      </c>
      <c r="H136">
        <v>36.200000000000003</v>
      </c>
      <c r="I136">
        <v>340.8</v>
      </c>
    </row>
    <row r="137" spans="1:9" x14ac:dyDescent="0.75">
      <c r="A137">
        <v>2023</v>
      </c>
      <c r="B137" t="s">
        <v>19</v>
      </c>
      <c r="C137" t="s">
        <v>9</v>
      </c>
      <c r="D137" t="s">
        <v>18</v>
      </c>
      <c r="E137">
        <v>37.799999999999997</v>
      </c>
      <c r="F137">
        <v>19.399999999999999</v>
      </c>
      <c r="G137">
        <v>57.6</v>
      </c>
      <c r="H137">
        <v>26.8</v>
      </c>
      <c r="I137">
        <v>613.1</v>
      </c>
    </row>
    <row r="138" spans="1:9" x14ac:dyDescent="0.75">
      <c r="A138">
        <v>2004</v>
      </c>
      <c r="B138" t="s">
        <v>23</v>
      </c>
      <c r="C138" t="s">
        <v>9</v>
      </c>
      <c r="D138" t="s">
        <v>14</v>
      </c>
      <c r="E138">
        <v>33.1</v>
      </c>
      <c r="F138">
        <v>73.8</v>
      </c>
      <c r="G138">
        <v>62.8</v>
      </c>
      <c r="H138">
        <v>41.8</v>
      </c>
      <c r="I138">
        <v>561.1</v>
      </c>
    </row>
    <row r="139" spans="1:9" x14ac:dyDescent="0.75">
      <c r="A139">
        <v>2002</v>
      </c>
      <c r="B139" t="s">
        <v>24</v>
      </c>
      <c r="C139" t="s">
        <v>10</v>
      </c>
      <c r="D139" t="s">
        <v>17</v>
      </c>
      <c r="E139">
        <v>30.5</v>
      </c>
      <c r="F139">
        <v>111.4</v>
      </c>
      <c r="G139">
        <v>56</v>
      </c>
      <c r="H139">
        <v>41.1</v>
      </c>
      <c r="I139">
        <v>752.1</v>
      </c>
    </row>
    <row r="140" spans="1:9" x14ac:dyDescent="0.75">
      <c r="A140">
        <v>2011</v>
      </c>
      <c r="B140" t="s">
        <v>26</v>
      </c>
      <c r="C140" t="s">
        <v>12</v>
      </c>
      <c r="D140" t="s">
        <v>16</v>
      </c>
      <c r="E140">
        <v>22.8</v>
      </c>
      <c r="F140">
        <v>83.3</v>
      </c>
      <c r="G140">
        <v>32.6</v>
      </c>
      <c r="H140">
        <v>42.2</v>
      </c>
      <c r="I140">
        <v>674.7</v>
      </c>
    </row>
    <row r="141" spans="1:9" x14ac:dyDescent="0.75">
      <c r="A141">
        <v>2007</v>
      </c>
      <c r="B141" t="s">
        <v>27</v>
      </c>
      <c r="C141" t="s">
        <v>9</v>
      </c>
      <c r="D141" t="s">
        <v>15</v>
      </c>
      <c r="E141">
        <v>17.5</v>
      </c>
      <c r="F141">
        <v>99.3</v>
      </c>
      <c r="G141">
        <v>39.9</v>
      </c>
      <c r="H141">
        <v>24.3</v>
      </c>
      <c r="I141">
        <v>496.6</v>
      </c>
    </row>
    <row r="142" spans="1:9" x14ac:dyDescent="0.75">
      <c r="A142">
        <v>2021</v>
      </c>
      <c r="B142" t="s">
        <v>30</v>
      </c>
      <c r="C142" t="s">
        <v>12</v>
      </c>
      <c r="D142" t="s">
        <v>15</v>
      </c>
      <c r="E142">
        <v>-5.7</v>
      </c>
      <c r="F142">
        <v>26</v>
      </c>
      <c r="G142">
        <v>56.7</v>
      </c>
      <c r="H142">
        <v>16.7</v>
      </c>
      <c r="I142">
        <v>559.9</v>
      </c>
    </row>
    <row r="143" spans="1:9" x14ac:dyDescent="0.75">
      <c r="A143">
        <v>2002</v>
      </c>
      <c r="B143" t="s">
        <v>19</v>
      </c>
      <c r="C143" t="s">
        <v>9</v>
      </c>
      <c r="D143" t="s">
        <v>17</v>
      </c>
      <c r="E143">
        <v>10.4</v>
      </c>
      <c r="F143">
        <v>38.5</v>
      </c>
      <c r="G143">
        <v>42.6</v>
      </c>
      <c r="H143">
        <v>39.6</v>
      </c>
      <c r="I143">
        <v>728.9</v>
      </c>
    </row>
    <row r="144" spans="1:9" x14ac:dyDescent="0.75">
      <c r="A144">
        <v>2000</v>
      </c>
      <c r="B144" t="s">
        <v>27</v>
      </c>
      <c r="C144" t="s">
        <v>9</v>
      </c>
      <c r="D144" t="s">
        <v>17</v>
      </c>
      <c r="E144">
        <v>8.6</v>
      </c>
      <c r="F144">
        <v>40.9</v>
      </c>
      <c r="G144">
        <v>33</v>
      </c>
      <c r="H144">
        <v>22.6</v>
      </c>
      <c r="I144">
        <v>379.7</v>
      </c>
    </row>
    <row r="145" spans="1:9" x14ac:dyDescent="0.75">
      <c r="A145">
        <v>2002</v>
      </c>
      <c r="B145" t="s">
        <v>19</v>
      </c>
      <c r="C145" t="s">
        <v>9</v>
      </c>
      <c r="D145" t="s">
        <v>15</v>
      </c>
      <c r="E145">
        <v>3</v>
      </c>
      <c r="F145">
        <v>69.8</v>
      </c>
      <c r="G145">
        <v>80.599999999999994</v>
      </c>
      <c r="H145">
        <v>9.1999999999999993</v>
      </c>
      <c r="I145">
        <v>328.8</v>
      </c>
    </row>
    <row r="146" spans="1:9" x14ac:dyDescent="0.75">
      <c r="A146">
        <v>2004</v>
      </c>
      <c r="B146" t="s">
        <v>21</v>
      </c>
      <c r="C146" t="s">
        <v>11</v>
      </c>
      <c r="D146" t="s">
        <v>15</v>
      </c>
      <c r="E146">
        <v>26.2</v>
      </c>
      <c r="F146">
        <v>29</v>
      </c>
      <c r="G146">
        <v>88.9</v>
      </c>
      <c r="H146">
        <v>42.7</v>
      </c>
      <c r="I146">
        <v>107.6</v>
      </c>
    </row>
    <row r="147" spans="1:9" x14ac:dyDescent="0.75">
      <c r="A147">
        <v>2014</v>
      </c>
      <c r="B147" t="s">
        <v>26</v>
      </c>
      <c r="C147" t="s">
        <v>12</v>
      </c>
      <c r="D147" t="s">
        <v>14</v>
      </c>
      <c r="E147">
        <v>14.8</v>
      </c>
      <c r="F147">
        <v>95.2</v>
      </c>
      <c r="G147">
        <v>77.599999999999994</v>
      </c>
      <c r="H147">
        <v>44.1</v>
      </c>
      <c r="I147">
        <v>678.6</v>
      </c>
    </row>
    <row r="148" spans="1:9" x14ac:dyDescent="0.75">
      <c r="A148">
        <v>2013</v>
      </c>
      <c r="B148" t="s">
        <v>21</v>
      </c>
      <c r="C148" t="s">
        <v>11</v>
      </c>
      <c r="D148" t="s">
        <v>13</v>
      </c>
      <c r="E148">
        <v>-5.9</v>
      </c>
      <c r="F148">
        <v>135.6</v>
      </c>
      <c r="G148">
        <v>81.2</v>
      </c>
      <c r="H148">
        <v>23.3</v>
      </c>
      <c r="I148">
        <v>660.7</v>
      </c>
    </row>
    <row r="149" spans="1:9" x14ac:dyDescent="0.75">
      <c r="A149">
        <v>2002</v>
      </c>
      <c r="B149" t="s">
        <v>19</v>
      </c>
      <c r="C149" t="s">
        <v>9</v>
      </c>
      <c r="D149" t="s">
        <v>16</v>
      </c>
      <c r="E149">
        <v>1</v>
      </c>
      <c r="F149">
        <v>72.400000000000006</v>
      </c>
      <c r="G149">
        <v>44.5</v>
      </c>
      <c r="H149">
        <v>3.8</v>
      </c>
      <c r="I149">
        <v>173.1</v>
      </c>
    </row>
    <row r="150" spans="1:9" x14ac:dyDescent="0.75">
      <c r="A150">
        <v>2000</v>
      </c>
      <c r="B150" t="s">
        <v>25</v>
      </c>
      <c r="C150" t="s">
        <v>12</v>
      </c>
      <c r="D150" t="s">
        <v>18</v>
      </c>
      <c r="E150">
        <v>24.2</v>
      </c>
      <c r="F150">
        <v>37.200000000000003</v>
      </c>
      <c r="G150">
        <v>87.6</v>
      </c>
      <c r="H150">
        <v>19.399999999999999</v>
      </c>
      <c r="I150">
        <v>503.8</v>
      </c>
    </row>
    <row r="151" spans="1:9" x14ac:dyDescent="0.75">
      <c r="A151">
        <v>2004</v>
      </c>
      <c r="B151" t="s">
        <v>25</v>
      </c>
      <c r="C151" t="s">
        <v>12</v>
      </c>
      <c r="D151" t="s">
        <v>13</v>
      </c>
      <c r="E151">
        <v>-6.2</v>
      </c>
      <c r="F151">
        <v>24</v>
      </c>
      <c r="G151">
        <v>41.8</v>
      </c>
      <c r="H151">
        <v>40.200000000000003</v>
      </c>
      <c r="I151">
        <v>424.8</v>
      </c>
    </row>
    <row r="152" spans="1:9" x14ac:dyDescent="0.75">
      <c r="A152">
        <v>2025</v>
      </c>
      <c r="B152" t="s">
        <v>21</v>
      </c>
      <c r="C152" t="s">
        <v>11</v>
      </c>
      <c r="D152" t="s">
        <v>17</v>
      </c>
      <c r="E152">
        <v>32.6</v>
      </c>
      <c r="F152">
        <v>19.5</v>
      </c>
      <c r="G152">
        <v>87.1</v>
      </c>
      <c r="H152">
        <v>45.1</v>
      </c>
      <c r="I152">
        <v>183.1</v>
      </c>
    </row>
    <row r="153" spans="1:9" x14ac:dyDescent="0.75">
      <c r="A153">
        <v>2022</v>
      </c>
      <c r="B153" t="s">
        <v>25</v>
      </c>
      <c r="C153" t="s">
        <v>12</v>
      </c>
      <c r="D153" t="s">
        <v>15</v>
      </c>
      <c r="E153">
        <v>14.8</v>
      </c>
      <c r="F153">
        <v>6</v>
      </c>
      <c r="G153">
        <v>89.7</v>
      </c>
      <c r="H153">
        <v>10.199999999999999</v>
      </c>
      <c r="I153">
        <v>786.4</v>
      </c>
    </row>
    <row r="154" spans="1:9" x14ac:dyDescent="0.75">
      <c r="A154">
        <v>2013</v>
      </c>
      <c r="B154" t="s">
        <v>19</v>
      </c>
      <c r="C154" t="s">
        <v>9</v>
      </c>
      <c r="D154" t="s">
        <v>13</v>
      </c>
      <c r="E154">
        <v>14</v>
      </c>
      <c r="F154">
        <v>41.9</v>
      </c>
      <c r="G154">
        <v>72.7</v>
      </c>
      <c r="H154">
        <v>3.3</v>
      </c>
      <c r="I154">
        <v>250.3</v>
      </c>
    </row>
    <row r="155" spans="1:9" x14ac:dyDescent="0.75">
      <c r="A155">
        <v>2006</v>
      </c>
      <c r="B155" t="s">
        <v>23</v>
      </c>
      <c r="C155" t="s">
        <v>9</v>
      </c>
      <c r="D155" t="s">
        <v>16</v>
      </c>
      <c r="E155">
        <v>19.600000000000001</v>
      </c>
      <c r="F155">
        <v>40</v>
      </c>
      <c r="G155">
        <v>88.9</v>
      </c>
      <c r="H155">
        <v>43.9</v>
      </c>
      <c r="I155">
        <v>147.1</v>
      </c>
    </row>
    <row r="156" spans="1:9" x14ac:dyDescent="0.75">
      <c r="A156">
        <v>2008</v>
      </c>
      <c r="B156" t="s">
        <v>21</v>
      </c>
      <c r="C156" t="s">
        <v>11</v>
      </c>
      <c r="D156" t="s">
        <v>17</v>
      </c>
      <c r="E156">
        <v>31.2</v>
      </c>
      <c r="F156">
        <v>91.3</v>
      </c>
      <c r="G156">
        <v>64.2</v>
      </c>
      <c r="H156">
        <v>19.5</v>
      </c>
      <c r="I156">
        <v>516.4</v>
      </c>
    </row>
    <row r="157" spans="1:9" x14ac:dyDescent="0.75">
      <c r="A157">
        <v>2014</v>
      </c>
      <c r="B157" t="s">
        <v>30</v>
      </c>
      <c r="C157" t="s">
        <v>12</v>
      </c>
      <c r="D157" t="s">
        <v>18</v>
      </c>
      <c r="E157">
        <v>7.4</v>
      </c>
      <c r="F157">
        <v>30.6</v>
      </c>
      <c r="G157">
        <v>45.6</v>
      </c>
      <c r="H157">
        <v>27.1</v>
      </c>
      <c r="I157">
        <v>617.20000000000005</v>
      </c>
    </row>
    <row r="158" spans="1:9" x14ac:dyDescent="0.75">
      <c r="A158">
        <v>2014</v>
      </c>
      <c r="B158" t="s">
        <v>30</v>
      </c>
      <c r="C158" t="s">
        <v>12</v>
      </c>
      <c r="D158" t="s">
        <v>18</v>
      </c>
      <c r="E158">
        <v>23.9</v>
      </c>
      <c r="F158">
        <v>43.8</v>
      </c>
      <c r="G158">
        <v>56.2</v>
      </c>
      <c r="H158">
        <v>48.4</v>
      </c>
      <c r="I158">
        <v>122.7</v>
      </c>
    </row>
    <row r="159" spans="1:9" x14ac:dyDescent="0.75">
      <c r="A159">
        <v>2025</v>
      </c>
      <c r="B159" t="s">
        <v>28</v>
      </c>
      <c r="C159" t="s">
        <v>10</v>
      </c>
      <c r="D159" t="s">
        <v>16</v>
      </c>
      <c r="E159">
        <v>18.3</v>
      </c>
      <c r="F159">
        <v>61.8</v>
      </c>
      <c r="G159">
        <v>65.599999999999994</v>
      </c>
      <c r="H159">
        <v>3.3</v>
      </c>
      <c r="I159">
        <v>561.1</v>
      </c>
    </row>
    <row r="160" spans="1:9" x14ac:dyDescent="0.75">
      <c r="A160">
        <v>2009</v>
      </c>
      <c r="B160" t="s">
        <v>24</v>
      </c>
      <c r="C160" t="s">
        <v>10</v>
      </c>
      <c r="D160" t="s">
        <v>16</v>
      </c>
      <c r="E160">
        <v>3.4</v>
      </c>
      <c r="F160">
        <v>71.5</v>
      </c>
      <c r="G160">
        <v>34.4</v>
      </c>
      <c r="H160">
        <v>32.4</v>
      </c>
      <c r="I160">
        <v>472.6</v>
      </c>
    </row>
    <row r="161" spans="1:9" x14ac:dyDescent="0.75">
      <c r="A161">
        <v>2012</v>
      </c>
      <c r="B161" t="s">
        <v>26</v>
      </c>
      <c r="C161" t="s">
        <v>12</v>
      </c>
      <c r="D161" t="s">
        <v>15</v>
      </c>
      <c r="E161">
        <v>33.9</v>
      </c>
      <c r="F161">
        <v>84.2</v>
      </c>
      <c r="G161">
        <v>67.3</v>
      </c>
      <c r="H161">
        <v>3.7</v>
      </c>
      <c r="I161">
        <v>172.3</v>
      </c>
    </row>
    <row r="162" spans="1:9" x14ac:dyDescent="0.75">
      <c r="A162">
        <v>2018</v>
      </c>
      <c r="B162" t="s">
        <v>25</v>
      </c>
      <c r="C162" t="s">
        <v>12</v>
      </c>
      <c r="D162" t="s">
        <v>18</v>
      </c>
      <c r="E162">
        <v>29.9</v>
      </c>
      <c r="F162">
        <v>57.3</v>
      </c>
      <c r="G162">
        <v>88.9</v>
      </c>
      <c r="H162">
        <v>18.8</v>
      </c>
      <c r="I162">
        <v>220.8</v>
      </c>
    </row>
    <row r="163" spans="1:9" x14ac:dyDescent="0.75">
      <c r="A163">
        <v>2006</v>
      </c>
      <c r="B163" t="s">
        <v>25</v>
      </c>
      <c r="C163" t="s">
        <v>12</v>
      </c>
      <c r="D163" t="s">
        <v>17</v>
      </c>
      <c r="E163">
        <v>22.9</v>
      </c>
      <c r="F163">
        <v>14.7</v>
      </c>
      <c r="G163">
        <v>41.4</v>
      </c>
      <c r="H163">
        <v>40.200000000000003</v>
      </c>
      <c r="I163">
        <v>497.6</v>
      </c>
    </row>
    <row r="164" spans="1:9" x14ac:dyDescent="0.75">
      <c r="A164">
        <v>2016</v>
      </c>
      <c r="B164" t="s">
        <v>24</v>
      </c>
      <c r="C164" t="s">
        <v>10</v>
      </c>
      <c r="D164" t="s">
        <v>13</v>
      </c>
      <c r="E164">
        <v>32.5</v>
      </c>
      <c r="F164">
        <v>67.099999999999994</v>
      </c>
      <c r="G164">
        <v>77.599999999999994</v>
      </c>
      <c r="H164">
        <v>21.7</v>
      </c>
      <c r="I164">
        <v>307.5</v>
      </c>
    </row>
    <row r="165" spans="1:9" x14ac:dyDescent="0.75">
      <c r="A165">
        <v>2019</v>
      </c>
      <c r="B165" t="s">
        <v>20</v>
      </c>
      <c r="C165" t="s">
        <v>10</v>
      </c>
      <c r="D165" t="s">
        <v>17</v>
      </c>
      <c r="E165">
        <v>33.4</v>
      </c>
      <c r="F165">
        <v>28.8</v>
      </c>
      <c r="G165">
        <v>84.5</v>
      </c>
      <c r="H165">
        <v>49.9</v>
      </c>
      <c r="I165">
        <v>756.8</v>
      </c>
    </row>
    <row r="166" spans="1:9" x14ac:dyDescent="0.75">
      <c r="A166">
        <v>2003</v>
      </c>
      <c r="B166" t="s">
        <v>22</v>
      </c>
      <c r="C166" t="s">
        <v>11</v>
      </c>
      <c r="D166" t="s">
        <v>14</v>
      </c>
      <c r="E166">
        <v>25.4</v>
      </c>
      <c r="F166">
        <v>114.9</v>
      </c>
      <c r="G166">
        <v>86.6</v>
      </c>
      <c r="H166">
        <v>28</v>
      </c>
      <c r="I166">
        <v>673.1</v>
      </c>
    </row>
    <row r="167" spans="1:9" x14ac:dyDescent="0.75">
      <c r="A167">
        <v>2004</v>
      </c>
      <c r="B167" t="s">
        <v>21</v>
      </c>
      <c r="C167" t="s">
        <v>11</v>
      </c>
      <c r="D167" t="s">
        <v>14</v>
      </c>
      <c r="E167">
        <v>31.9</v>
      </c>
      <c r="F167">
        <v>50.8</v>
      </c>
      <c r="G167">
        <v>87.6</v>
      </c>
      <c r="H167">
        <v>16.100000000000001</v>
      </c>
      <c r="I167">
        <v>788.5</v>
      </c>
    </row>
    <row r="168" spans="1:9" x14ac:dyDescent="0.75">
      <c r="A168">
        <v>2022</v>
      </c>
      <c r="B168" t="s">
        <v>29</v>
      </c>
      <c r="C168" t="s">
        <v>11</v>
      </c>
      <c r="D168" t="s">
        <v>16</v>
      </c>
      <c r="E168">
        <v>24.9</v>
      </c>
      <c r="F168">
        <v>59.9</v>
      </c>
      <c r="G168">
        <v>61.3</v>
      </c>
      <c r="H168">
        <v>11</v>
      </c>
      <c r="I168">
        <v>281.8</v>
      </c>
    </row>
    <row r="169" spans="1:9" x14ac:dyDescent="0.75">
      <c r="A169">
        <v>2006</v>
      </c>
      <c r="B169" t="s">
        <v>25</v>
      </c>
      <c r="C169" t="s">
        <v>12</v>
      </c>
      <c r="D169" t="s">
        <v>15</v>
      </c>
      <c r="E169">
        <v>24</v>
      </c>
      <c r="F169">
        <v>233.6</v>
      </c>
      <c r="G169">
        <v>88.6</v>
      </c>
      <c r="H169">
        <v>17.5</v>
      </c>
      <c r="I169">
        <v>778.8</v>
      </c>
    </row>
    <row r="170" spans="1:9" x14ac:dyDescent="0.75">
      <c r="A170">
        <v>2012</v>
      </c>
      <c r="B170" t="s">
        <v>26</v>
      </c>
      <c r="C170" t="s">
        <v>12</v>
      </c>
      <c r="D170" t="s">
        <v>14</v>
      </c>
      <c r="E170">
        <v>20.9</v>
      </c>
      <c r="F170">
        <v>85.2</v>
      </c>
      <c r="G170">
        <v>75.400000000000006</v>
      </c>
      <c r="H170">
        <v>18.600000000000001</v>
      </c>
      <c r="I170">
        <v>401.9</v>
      </c>
    </row>
    <row r="171" spans="1:9" x14ac:dyDescent="0.75">
      <c r="A171">
        <v>2014</v>
      </c>
      <c r="B171" t="s">
        <v>28</v>
      </c>
      <c r="C171" t="s">
        <v>10</v>
      </c>
      <c r="D171" t="s">
        <v>18</v>
      </c>
      <c r="E171">
        <v>27.6</v>
      </c>
      <c r="F171">
        <v>66.3</v>
      </c>
      <c r="G171">
        <v>39.700000000000003</v>
      </c>
      <c r="H171">
        <v>3.4</v>
      </c>
      <c r="I171">
        <v>343.3</v>
      </c>
    </row>
    <row r="172" spans="1:9" x14ac:dyDescent="0.75">
      <c r="A172">
        <v>2010</v>
      </c>
      <c r="B172" t="s">
        <v>30</v>
      </c>
      <c r="C172" t="s">
        <v>12</v>
      </c>
      <c r="D172" t="s">
        <v>17</v>
      </c>
      <c r="E172">
        <v>-2.1</v>
      </c>
      <c r="F172">
        <v>44.8</v>
      </c>
      <c r="G172">
        <v>58.6</v>
      </c>
      <c r="H172">
        <v>18.5</v>
      </c>
      <c r="I172">
        <v>135.19999999999999</v>
      </c>
    </row>
    <row r="173" spans="1:9" x14ac:dyDescent="0.75">
      <c r="A173">
        <v>2003</v>
      </c>
      <c r="B173" t="s">
        <v>25</v>
      </c>
      <c r="C173" t="s">
        <v>12</v>
      </c>
      <c r="D173" t="s">
        <v>17</v>
      </c>
      <c r="E173">
        <v>34</v>
      </c>
      <c r="F173">
        <v>16</v>
      </c>
      <c r="G173">
        <v>73.099999999999994</v>
      </c>
      <c r="H173">
        <v>23.2</v>
      </c>
      <c r="I173">
        <v>136.9</v>
      </c>
    </row>
    <row r="174" spans="1:9" x14ac:dyDescent="0.75">
      <c r="A174">
        <v>2012</v>
      </c>
      <c r="B174" t="s">
        <v>28</v>
      </c>
      <c r="C174" t="s">
        <v>10</v>
      </c>
      <c r="D174" t="s">
        <v>16</v>
      </c>
      <c r="E174">
        <v>33.6</v>
      </c>
      <c r="F174">
        <v>42.3</v>
      </c>
      <c r="G174">
        <v>44.8</v>
      </c>
      <c r="H174">
        <v>36.1</v>
      </c>
      <c r="I174">
        <v>584.4</v>
      </c>
    </row>
    <row r="175" spans="1:9" x14ac:dyDescent="0.75">
      <c r="A175">
        <v>2006</v>
      </c>
      <c r="B175" t="s">
        <v>19</v>
      </c>
      <c r="C175" t="s">
        <v>9</v>
      </c>
      <c r="D175" t="s">
        <v>13</v>
      </c>
      <c r="E175">
        <v>-8.5</v>
      </c>
      <c r="F175">
        <v>23.8</v>
      </c>
      <c r="G175">
        <v>68.400000000000006</v>
      </c>
      <c r="H175">
        <v>32.799999999999997</v>
      </c>
      <c r="I175">
        <v>420.6</v>
      </c>
    </row>
    <row r="176" spans="1:9" x14ac:dyDescent="0.75">
      <c r="A176">
        <v>2018</v>
      </c>
      <c r="B176" t="s">
        <v>19</v>
      </c>
      <c r="C176" t="s">
        <v>9</v>
      </c>
      <c r="D176" t="s">
        <v>16</v>
      </c>
      <c r="E176">
        <v>31.3</v>
      </c>
      <c r="F176">
        <v>146.6</v>
      </c>
      <c r="G176">
        <v>70</v>
      </c>
      <c r="H176">
        <v>35.4</v>
      </c>
      <c r="I176">
        <v>258.60000000000002</v>
      </c>
    </row>
    <row r="177" spans="1:9" x14ac:dyDescent="0.75">
      <c r="A177">
        <v>2021</v>
      </c>
      <c r="B177" t="s">
        <v>22</v>
      </c>
      <c r="C177" t="s">
        <v>11</v>
      </c>
      <c r="D177" t="s">
        <v>13</v>
      </c>
      <c r="E177">
        <v>-3.6</v>
      </c>
      <c r="F177">
        <v>66.900000000000006</v>
      </c>
      <c r="G177">
        <v>39.799999999999997</v>
      </c>
      <c r="H177">
        <v>0.4</v>
      </c>
      <c r="I177">
        <v>529.79999999999995</v>
      </c>
    </row>
    <row r="178" spans="1:9" x14ac:dyDescent="0.75">
      <c r="A178">
        <v>2001</v>
      </c>
      <c r="B178" t="s">
        <v>23</v>
      </c>
      <c r="C178" t="s">
        <v>9</v>
      </c>
      <c r="D178" t="s">
        <v>16</v>
      </c>
      <c r="E178">
        <v>6.8</v>
      </c>
      <c r="F178">
        <v>112.1</v>
      </c>
      <c r="G178">
        <v>63.9</v>
      </c>
      <c r="H178">
        <v>10.9</v>
      </c>
      <c r="I178">
        <v>277</v>
      </c>
    </row>
    <row r="179" spans="1:9" x14ac:dyDescent="0.75">
      <c r="A179">
        <v>2009</v>
      </c>
      <c r="B179" t="s">
        <v>29</v>
      </c>
      <c r="C179" t="s">
        <v>11</v>
      </c>
      <c r="D179" t="s">
        <v>16</v>
      </c>
      <c r="E179">
        <v>27.2</v>
      </c>
      <c r="F179">
        <v>29.9</v>
      </c>
      <c r="G179">
        <v>76.3</v>
      </c>
      <c r="H179">
        <v>33.1</v>
      </c>
      <c r="I179">
        <v>504.3</v>
      </c>
    </row>
    <row r="180" spans="1:9" x14ac:dyDescent="0.75">
      <c r="A180">
        <v>2012</v>
      </c>
      <c r="B180" t="s">
        <v>20</v>
      </c>
      <c r="C180" t="s">
        <v>10</v>
      </c>
      <c r="D180" t="s">
        <v>16</v>
      </c>
      <c r="E180">
        <v>-2</v>
      </c>
      <c r="F180">
        <v>25.3</v>
      </c>
      <c r="G180">
        <v>59.9</v>
      </c>
      <c r="H180">
        <v>24.2</v>
      </c>
      <c r="I180">
        <v>351.4</v>
      </c>
    </row>
    <row r="181" spans="1:9" x14ac:dyDescent="0.75">
      <c r="A181">
        <v>2024</v>
      </c>
      <c r="B181" t="s">
        <v>22</v>
      </c>
      <c r="C181" t="s">
        <v>11</v>
      </c>
      <c r="D181" t="s">
        <v>13</v>
      </c>
      <c r="E181">
        <v>30.9</v>
      </c>
      <c r="F181">
        <v>79.5</v>
      </c>
      <c r="G181">
        <v>30.7</v>
      </c>
      <c r="H181">
        <v>0.3</v>
      </c>
      <c r="I181">
        <v>676.5</v>
      </c>
    </row>
    <row r="182" spans="1:9" x14ac:dyDescent="0.75">
      <c r="A182">
        <v>2020</v>
      </c>
      <c r="B182" t="s">
        <v>27</v>
      </c>
      <c r="C182" t="s">
        <v>9</v>
      </c>
      <c r="D182" t="s">
        <v>13</v>
      </c>
      <c r="E182">
        <v>31.6</v>
      </c>
      <c r="F182">
        <v>22.9</v>
      </c>
      <c r="G182">
        <v>30.5</v>
      </c>
      <c r="H182">
        <v>40.200000000000003</v>
      </c>
      <c r="I182">
        <v>674.5</v>
      </c>
    </row>
    <row r="183" spans="1:9" x14ac:dyDescent="0.75">
      <c r="A183">
        <v>2005</v>
      </c>
      <c r="B183" t="s">
        <v>20</v>
      </c>
      <c r="C183" t="s">
        <v>10</v>
      </c>
      <c r="D183" t="s">
        <v>16</v>
      </c>
      <c r="E183">
        <v>15.4</v>
      </c>
      <c r="F183">
        <v>34.9</v>
      </c>
      <c r="G183">
        <v>51.4</v>
      </c>
      <c r="H183">
        <v>38.6</v>
      </c>
      <c r="I183">
        <v>434.1</v>
      </c>
    </row>
    <row r="184" spans="1:9" x14ac:dyDescent="0.75">
      <c r="A184">
        <v>2011</v>
      </c>
      <c r="B184" t="s">
        <v>21</v>
      </c>
      <c r="C184" t="s">
        <v>11</v>
      </c>
      <c r="D184" t="s">
        <v>14</v>
      </c>
      <c r="E184">
        <v>-9.6999999999999993</v>
      </c>
      <c r="F184">
        <v>151.1</v>
      </c>
      <c r="G184">
        <v>85.6</v>
      </c>
      <c r="H184">
        <v>27.4</v>
      </c>
      <c r="I184">
        <v>345.6</v>
      </c>
    </row>
    <row r="185" spans="1:9" x14ac:dyDescent="0.75">
      <c r="A185">
        <v>2011</v>
      </c>
      <c r="B185" t="s">
        <v>26</v>
      </c>
      <c r="C185" t="s">
        <v>12</v>
      </c>
      <c r="D185" t="s">
        <v>15</v>
      </c>
      <c r="E185">
        <v>4.4000000000000004</v>
      </c>
      <c r="F185">
        <v>36.1</v>
      </c>
      <c r="G185">
        <v>43.7</v>
      </c>
      <c r="H185">
        <v>3.3</v>
      </c>
      <c r="I185">
        <v>353.8</v>
      </c>
    </row>
    <row r="186" spans="1:9" x14ac:dyDescent="0.75">
      <c r="A186">
        <v>2019</v>
      </c>
      <c r="B186" t="s">
        <v>27</v>
      </c>
      <c r="C186" t="s">
        <v>9</v>
      </c>
      <c r="D186" t="s">
        <v>15</v>
      </c>
      <c r="E186">
        <v>20.8</v>
      </c>
      <c r="F186">
        <v>12.7</v>
      </c>
      <c r="G186">
        <v>68.099999999999994</v>
      </c>
      <c r="H186">
        <v>38.299999999999997</v>
      </c>
      <c r="I186">
        <v>664</v>
      </c>
    </row>
    <row r="187" spans="1:9" x14ac:dyDescent="0.75">
      <c r="A187">
        <v>2010</v>
      </c>
      <c r="B187" t="s">
        <v>27</v>
      </c>
      <c r="C187" t="s">
        <v>9</v>
      </c>
      <c r="D187" t="s">
        <v>15</v>
      </c>
      <c r="E187">
        <v>39.1</v>
      </c>
      <c r="F187">
        <v>8.1</v>
      </c>
      <c r="G187">
        <v>43.3</v>
      </c>
      <c r="H187">
        <v>29.2</v>
      </c>
      <c r="I187">
        <v>329.7</v>
      </c>
    </row>
    <row r="188" spans="1:9" x14ac:dyDescent="0.75">
      <c r="A188">
        <v>2025</v>
      </c>
      <c r="B188" t="s">
        <v>22</v>
      </c>
      <c r="C188" t="s">
        <v>11</v>
      </c>
      <c r="D188" t="s">
        <v>13</v>
      </c>
      <c r="E188">
        <v>21.6</v>
      </c>
      <c r="F188">
        <v>11.1</v>
      </c>
      <c r="G188">
        <v>49.3</v>
      </c>
      <c r="H188">
        <v>39.1</v>
      </c>
      <c r="I188">
        <v>246.3</v>
      </c>
    </row>
    <row r="189" spans="1:9" x14ac:dyDescent="0.75">
      <c r="A189">
        <v>2022</v>
      </c>
      <c r="B189" t="s">
        <v>24</v>
      </c>
      <c r="C189" t="s">
        <v>10</v>
      </c>
      <c r="D189" t="s">
        <v>13</v>
      </c>
      <c r="E189">
        <v>3</v>
      </c>
      <c r="F189">
        <v>116.6</v>
      </c>
      <c r="G189">
        <v>80.900000000000006</v>
      </c>
      <c r="H189">
        <v>37.6</v>
      </c>
      <c r="I189">
        <v>159.30000000000001</v>
      </c>
    </row>
    <row r="190" spans="1:9" x14ac:dyDescent="0.75">
      <c r="A190">
        <v>2024</v>
      </c>
      <c r="B190" t="s">
        <v>23</v>
      </c>
      <c r="C190" t="s">
        <v>9</v>
      </c>
      <c r="D190" t="s">
        <v>14</v>
      </c>
      <c r="E190">
        <v>21.7</v>
      </c>
      <c r="F190">
        <v>31.5</v>
      </c>
      <c r="G190">
        <v>73.7</v>
      </c>
      <c r="H190">
        <v>40.200000000000003</v>
      </c>
      <c r="I190">
        <v>426.7</v>
      </c>
    </row>
    <row r="191" spans="1:9" x14ac:dyDescent="0.75">
      <c r="A191">
        <v>2006</v>
      </c>
      <c r="B191" t="s">
        <v>24</v>
      </c>
      <c r="C191" t="s">
        <v>10</v>
      </c>
      <c r="D191" t="s">
        <v>15</v>
      </c>
      <c r="E191">
        <v>17</v>
      </c>
      <c r="F191">
        <v>228.9</v>
      </c>
      <c r="G191">
        <v>35.700000000000003</v>
      </c>
      <c r="H191">
        <v>25.9</v>
      </c>
      <c r="I191">
        <v>437.5</v>
      </c>
    </row>
    <row r="192" spans="1:9" x14ac:dyDescent="0.75">
      <c r="A192">
        <v>2000</v>
      </c>
      <c r="B192" t="s">
        <v>22</v>
      </c>
      <c r="C192" t="s">
        <v>11</v>
      </c>
      <c r="D192" t="s">
        <v>15</v>
      </c>
      <c r="E192">
        <v>29</v>
      </c>
      <c r="F192">
        <v>136.69999999999999</v>
      </c>
      <c r="G192">
        <v>55.7</v>
      </c>
      <c r="H192">
        <v>7</v>
      </c>
      <c r="I192">
        <v>688.6</v>
      </c>
    </row>
    <row r="193" spans="1:9" x14ac:dyDescent="0.75">
      <c r="A193">
        <v>2000</v>
      </c>
      <c r="B193" t="s">
        <v>21</v>
      </c>
      <c r="C193" t="s">
        <v>11</v>
      </c>
      <c r="D193" t="s">
        <v>16</v>
      </c>
      <c r="E193">
        <v>-4.7</v>
      </c>
      <c r="F193">
        <v>174.9</v>
      </c>
      <c r="G193">
        <v>31.8</v>
      </c>
      <c r="H193">
        <v>33.6</v>
      </c>
      <c r="I193">
        <v>254.9</v>
      </c>
    </row>
    <row r="194" spans="1:9" x14ac:dyDescent="0.75">
      <c r="A194">
        <v>2024</v>
      </c>
      <c r="B194" t="s">
        <v>30</v>
      </c>
      <c r="C194" t="s">
        <v>12</v>
      </c>
      <c r="D194" t="s">
        <v>13</v>
      </c>
      <c r="E194">
        <v>28.1</v>
      </c>
      <c r="F194">
        <v>101.1</v>
      </c>
      <c r="G194">
        <v>58.9</v>
      </c>
      <c r="H194">
        <v>31</v>
      </c>
      <c r="I194">
        <v>366.7</v>
      </c>
    </row>
    <row r="195" spans="1:9" x14ac:dyDescent="0.75">
      <c r="A195">
        <v>2024</v>
      </c>
      <c r="B195" t="s">
        <v>25</v>
      </c>
      <c r="C195" t="s">
        <v>12</v>
      </c>
      <c r="D195" t="s">
        <v>15</v>
      </c>
      <c r="E195">
        <v>17.100000000000001</v>
      </c>
      <c r="F195">
        <v>76.599999999999994</v>
      </c>
      <c r="G195">
        <v>69.7</v>
      </c>
      <c r="H195">
        <v>37.1</v>
      </c>
      <c r="I195">
        <v>665.9</v>
      </c>
    </row>
    <row r="196" spans="1:9" x14ac:dyDescent="0.75">
      <c r="A196">
        <v>2019</v>
      </c>
      <c r="B196" t="s">
        <v>25</v>
      </c>
      <c r="C196" t="s">
        <v>12</v>
      </c>
      <c r="D196" t="s">
        <v>17</v>
      </c>
      <c r="E196">
        <v>38.1</v>
      </c>
      <c r="F196">
        <v>24.5</v>
      </c>
      <c r="G196">
        <v>37.1</v>
      </c>
      <c r="H196">
        <v>8.5</v>
      </c>
      <c r="I196">
        <v>676.5</v>
      </c>
    </row>
    <row r="197" spans="1:9" x14ac:dyDescent="0.75">
      <c r="A197">
        <v>2012</v>
      </c>
      <c r="B197" t="s">
        <v>23</v>
      </c>
      <c r="C197" t="s">
        <v>9</v>
      </c>
      <c r="D197" t="s">
        <v>14</v>
      </c>
      <c r="E197">
        <v>7.1</v>
      </c>
      <c r="F197">
        <v>49.9</v>
      </c>
      <c r="G197">
        <v>47.3</v>
      </c>
      <c r="H197">
        <v>9.6999999999999993</v>
      </c>
      <c r="I197">
        <v>369.2</v>
      </c>
    </row>
    <row r="198" spans="1:9" x14ac:dyDescent="0.75">
      <c r="A198">
        <v>2008</v>
      </c>
      <c r="B198" t="s">
        <v>21</v>
      </c>
      <c r="C198" t="s">
        <v>11</v>
      </c>
      <c r="D198" t="s">
        <v>17</v>
      </c>
      <c r="E198">
        <v>21.6</v>
      </c>
      <c r="F198">
        <v>82.1</v>
      </c>
      <c r="G198">
        <v>53.9</v>
      </c>
      <c r="H198">
        <v>44.5</v>
      </c>
      <c r="I198">
        <v>421.4</v>
      </c>
    </row>
    <row r="199" spans="1:9" x14ac:dyDescent="0.75">
      <c r="A199">
        <v>2002</v>
      </c>
      <c r="B199" t="s">
        <v>23</v>
      </c>
      <c r="C199" t="s">
        <v>9</v>
      </c>
      <c r="D199" t="s">
        <v>17</v>
      </c>
      <c r="E199">
        <v>36.6</v>
      </c>
      <c r="F199">
        <v>96.9</v>
      </c>
      <c r="G199">
        <v>85.2</v>
      </c>
      <c r="H199">
        <v>37.5</v>
      </c>
      <c r="I199">
        <v>312.3</v>
      </c>
    </row>
    <row r="200" spans="1:9" x14ac:dyDescent="0.75">
      <c r="A200">
        <v>2006</v>
      </c>
      <c r="B200" t="s">
        <v>28</v>
      </c>
      <c r="C200" t="s">
        <v>10</v>
      </c>
      <c r="D200" t="s">
        <v>14</v>
      </c>
      <c r="E200">
        <v>-4.9000000000000004</v>
      </c>
      <c r="F200">
        <v>17.5</v>
      </c>
      <c r="G200">
        <v>89.6</v>
      </c>
      <c r="H200">
        <v>45.4</v>
      </c>
      <c r="I200">
        <v>752.8</v>
      </c>
    </row>
    <row r="201" spans="1:9" x14ac:dyDescent="0.75">
      <c r="A201">
        <v>2005</v>
      </c>
      <c r="B201" t="s">
        <v>24</v>
      </c>
      <c r="C201" t="s">
        <v>10</v>
      </c>
      <c r="D201" t="s">
        <v>17</v>
      </c>
      <c r="E201">
        <v>36.9</v>
      </c>
      <c r="F201">
        <v>42.9</v>
      </c>
      <c r="G201">
        <v>32.700000000000003</v>
      </c>
      <c r="H201">
        <v>37.9</v>
      </c>
      <c r="I201">
        <v>183.1</v>
      </c>
    </row>
    <row r="202" spans="1:9" x14ac:dyDescent="0.75">
      <c r="A202">
        <v>2007</v>
      </c>
      <c r="B202" t="s">
        <v>25</v>
      </c>
      <c r="C202" t="s">
        <v>12</v>
      </c>
      <c r="D202" t="s">
        <v>15</v>
      </c>
      <c r="E202">
        <v>24.4</v>
      </c>
      <c r="F202">
        <v>46.9</v>
      </c>
      <c r="G202">
        <v>75.7</v>
      </c>
      <c r="H202">
        <v>29.9</v>
      </c>
      <c r="I202">
        <v>753.6</v>
      </c>
    </row>
    <row r="203" spans="1:9" x14ac:dyDescent="0.75">
      <c r="A203">
        <v>2008</v>
      </c>
      <c r="B203" t="s">
        <v>27</v>
      </c>
      <c r="C203" t="s">
        <v>9</v>
      </c>
      <c r="D203" t="s">
        <v>13</v>
      </c>
      <c r="E203">
        <v>-6.6</v>
      </c>
      <c r="F203">
        <v>45.4</v>
      </c>
      <c r="G203">
        <v>52.3</v>
      </c>
      <c r="H203">
        <v>32.700000000000003</v>
      </c>
      <c r="I203">
        <v>578.70000000000005</v>
      </c>
    </row>
    <row r="204" spans="1:9" x14ac:dyDescent="0.75">
      <c r="A204">
        <v>2004</v>
      </c>
      <c r="B204" t="s">
        <v>24</v>
      </c>
      <c r="C204" t="s">
        <v>10</v>
      </c>
      <c r="D204" t="s">
        <v>14</v>
      </c>
      <c r="E204">
        <v>5</v>
      </c>
      <c r="F204">
        <v>19.899999999999999</v>
      </c>
      <c r="G204">
        <v>53.5</v>
      </c>
      <c r="H204">
        <v>44.5</v>
      </c>
      <c r="I204">
        <v>472.1</v>
      </c>
    </row>
    <row r="205" spans="1:9" x14ac:dyDescent="0.75">
      <c r="A205">
        <v>2000</v>
      </c>
      <c r="B205" t="s">
        <v>29</v>
      </c>
      <c r="C205" t="s">
        <v>11</v>
      </c>
      <c r="D205" t="s">
        <v>16</v>
      </c>
      <c r="E205">
        <v>25.4</v>
      </c>
      <c r="F205">
        <v>161.69999999999999</v>
      </c>
      <c r="G205">
        <v>75.3</v>
      </c>
      <c r="H205">
        <v>28.9</v>
      </c>
      <c r="I205">
        <v>122.9</v>
      </c>
    </row>
    <row r="206" spans="1:9" x14ac:dyDescent="0.75">
      <c r="A206">
        <v>2018</v>
      </c>
      <c r="B206" t="s">
        <v>26</v>
      </c>
      <c r="C206" t="s">
        <v>12</v>
      </c>
      <c r="D206" t="s">
        <v>17</v>
      </c>
      <c r="E206">
        <v>-6.6</v>
      </c>
      <c r="F206">
        <v>41.7</v>
      </c>
      <c r="G206">
        <v>85.1</v>
      </c>
      <c r="H206">
        <v>31.6</v>
      </c>
      <c r="I206">
        <v>432.9</v>
      </c>
    </row>
    <row r="207" spans="1:9" x14ac:dyDescent="0.75">
      <c r="A207">
        <v>2009</v>
      </c>
      <c r="B207" t="s">
        <v>21</v>
      </c>
      <c r="C207" t="s">
        <v>11</v>
      </c>
      <c r="D207" t="s">
        <v>14</v>
      </c>
      <c r="E207">
        <v>19.100000000000001</v>
      </c>
      <c r="F207">
        <v>21.3</v>
      </c>
      <c r="G207">
        <v>87.1</v>
      </c>
      <c r="H207">
        <v>7.8</v>
      </c>
      <c r="I207">
        <v>385.4</v>
      </c>
    </row>
    <row r="208" spans="1:9" x14ac:dyDescent="0.75">
      <c r="A208">
        <v>2011</v>
      </c>
      <c r="B208" t="s">
        <v>20</v>
      </c>
      <c r="C208" t="s">
        <v>10</v>
      </c>
      <c r="D208" t="s">
        <v>18</v>
      </c>
      <c r="E208">
        <v>7.3</v>
      </c>
      <c r="F208">
        <v>164.3</v>
      </c>
      <c r="G208">
        <v>64.599999999999994</v>
      </c>
      <c r="H208">
        <v>23.7</v>
      </c>
      <c r="I208">
        <v>212.9</v>
      </c>
    </row>
    <row r="209" spans="1:9" x14ac:dyDescent="0.75">
      <c r="A209">
        <v>2023</v>
      </c>
      <c r="B209" t="s">
        <v>23</v>
      </c>
      <c r="C209" t="s">
        <v>9</v>
      </c>
      <c r="D209" t="s">
        <v>18</v>
      </c>
      <c r="E209">
        <v>21</v>
      </c>
      <c r="F209">
        <v>136.69999999999999</v>
      </c>
      <c r="G209">
        <v>51.4</v>
      </c>
      <c r="H209">
        <v>35.799999999999997</v>
      </c>
      <c r="I209">
        <v>559.5</v>
      </c>
    </row>
    <row r="210" spans="1:9" x14ac:dyDescent="0.75">
      <c r="A210">
        <v>2014</v>
      </c>
      <c r="B210" t="s">
        <v>24</v>
      </c>
      <c r="C210" t="s">
        <v>10</v>
      </c>
      <c r="D210" t="s">
        <v>13</v>
      </c>
      <c r="E210">
        <v>-7.7</v>
      </c>
      <c r="F210">
        <v>55.7</v>
      </c>
      <c r="G210">
        <v>77.3</v>
      </c>
      <c r="H210">
        <v>13.5</v>
      </c>
      <c r="I210">
        <v>779.8</v>
      </c>
    </row>
    <row r="211" spans="1:9" x14ac:dyDescent="0.75">
      <c r="A211">
        <v>2021</v>
      </c>
      <c r="B211" t="s">
        <v>26</v>
      </c>
      <c r="C211" t="s">
        <v>12</v>
      </c>
      <c r="D211" t="s">
        <v>15</v>
      </c>
      <c r="E211">
        <v>33.6</v>
      </c>
      <c r="F211">
        <v>34</v>
      </c>
      <c r="G211">
        <v>45.1</v>
      </c>
      <c r="H211">
        <v>10.1</v>
      </c>
      <c r="I211">
        <v>493.5</v>
      </c>
    </row>
    <row r="212" spans="1:9" x14ac:dyDescent="0.75">
      <c r="A212">
        <v>2023</v>
      </c>
      <c r="B212" t="s">
        <v>24</v>
      </c>
      <c r="C212" t="s">
        <v>10</v>
      </c>
      <c r="D212" t="s">
        <v>13</v>
      </c>
      <c r="E212">
        <v>38.700000000000003</v>
      </c>
      <c r="F212">
        <v>10.199999999999999</v>
      </c>
      <c r="G212">
        <v>63.8</v>
      </c>
      <c r="H212">
        <v>15.7</v>
      </c>
      <c r="I212">
        <v>600.29999999999995</v>
      </c>
    </row>
    <row r="213" spans="1:9" x14ac:dyDescent="0.75">
      <c r="A213">
        <v>2008</v>
      </c>
      <c r="B213" t="s">
        <v>20</v>
      </c>
      <c r="C213" t="s">
        <v>10</v>
      </c>
      <c r="D213" t="s">
        <v>13</v>
      </c>
      <c r="E213">
        <v>38.4</v>
      </c>
      <c r="F213">
        <v>72.599999999999994</v>
      </c>
      <c r="G213">
        <v>51.5</v>
      </c>
      <c r="H213">
        <v>12.1</v>
      </c>
      <c r="I213">
        <v>147.9</v>
      </c>
    </row>
    <row r="214" spans="1:9" x14ac:dyDescent="0.75">
      <c r="A214">
        <v>2019</v>
      </c>
      <c r="B214" t="s">
        <v>26</v>
      </c>
      <c r="C214" t="s">
        <v>12</v>
      </c>
      <c r="D214" t="s">
        <v>13</v>
      </c>
      <c r="E214">
        <v>27.5</v>
      </c>
      <c r="F214">
        <v>32.1</v>
      </c>
      <c r="G214">
        <v>69.400000000000006</v>
      </c>
      <c r="H214">
        <v>10.7</v>
      </c>
      <c r="I214">
        <v>392.4</v>
      </c>
    </row>
    <row r="215" spans="1:9" x14ac:dyDescent="0.75">
      <c r="A215">
        <v>2016</v>
      </c>
      <c r="B215" t="s">
        <v>29</v>
      </c>
      <c r="C215" t="s">
        <v>11</v>
      </c>
      <c r="D215" t="s">
        <v>13</v>
      </c>
      <c r="E215">
        <v>-3.5</v>
      </c>
      <c r="F215">
        <v>48.9</v>
      </c>
      <c r="G215">
        <v>44.4</v>
      </c>
      <c r="H215">
        <v>21.2</v>
      </c>
      <c r="I215">
        <v>181.5</v>
      </c>
    </row>
    <row r="216" spans="1:9" x14ac:dyDescent="0.75">
      <c r="A216">
        <v>2016</v>
      </c>
      <c r="B216" t="s">
        <v>20</v>
      </c>
      <c r="C216" t="s">
        <v>10</v>
      </c>
      <c r="D216" t="s">
        <v>16</v>
      </c>
      <c r="E216">
        <v>27.9</v>
      </c>
      <c r="F216">
        <v>154.80000000000001</v>
      </c>
      <c r="G216">
        <v>41.5</v>
      </c>
      <c r="H216">
        <v>45.4</v>
      </c>
      <c r="I216">
        <v>529</v>
      </c>
    </row>
    <row r="217" spans="1:9" x14ac:dyDescent="0.75">
      <c r="A217">
        <v>2025</v>
      </c>
      <c r="B217" t="s">
        <v>22</v>
      </c>
      <c r="C217" t="s">
        <v>11</v>
      </c>
      <c r="D217" t="s">
        <v>16</v>
      </c>
      <c r="E217">
        <v>-8.8000000000000007</v>
      </c>
      <c r="F217">
        <v>30.1</v>
      </c>
      <c r="G217">
        <v>85.1</v>
      </c>
      <c r="H217">
        <v>25.4</v>
      </c>
      <c r="I217">
        <v>756.9</v>
      </c>
    </row>
    <row r="218" spans="1:9" x14ac:dyDescent="0.75">
      <c r="A218">
        <v>2019</v>
      </c>
      <c r="B218" t="s">
        <v>19</v>
      </c>
      <c r="C218" t="s">
        <v>9</v>
      </c>
      <c r="D218" t="s">
        <v>14</v>
      </c>
      <c r="E218">
        <v>-8.9</v>
      </c>
      <c r="F218">
        <v>70.400000000000006</v>
      </c>
      <c r="G218">
        <v>36.1</v>
      </c>
      <c r="H218">
        <v>9.4</v>
      </c>
      <c r="I218">
        <v>563.20000000000005</v>
      </c>
    </row>
    <row r="219" spans="1:9" x14ac:dyDescent="0.75">
      <c r="A219">
        <v>2011</v>
      </c>
      <c r="B219" t="s">
        <v>22</v>
      </c>
      <c r="C219" t="s">
        <v>11</v>
      </c>
      <c r="D219" t="s">
        <v>18</v>
      </c>
      <c r="E219">
        <v>6.2</v>
      </c>
      <c r="F219">
        <v>85.9</v>
      </c>
      <c r="G219">
        <v>60.4</v>
      </c>
      <c r="H219">
        <v>3.8</v>
      </c>
      <c r="I219">
        <v>153.80000000000001</v>
      </c>
    </row>
    <row r="220" spans="1:9" x14ac:dyDescent="0.75">
      <c r="A220">
        <v>2006</v>
      </c>
      <c r="B220" t="s">
        <v>25</v>
      </c>
      <c r="C220" t="s">
        <v>12</v>
      </c>
      <c r="D220" t="s">
        <v>13</v>
      </c>
      <c r="E220">
        <v>14.4</v>
      </c>
      <c r="F220">
        <v>114.2</v>
      </c>
      <c r="G220">
        <v>43.3</v>
      </c>
      <c r="H220">
        <v>34.799999999999997</v>
      </c>
      <c r="I220">
        <v>348.3</v>
      </c>
    </row>
    <row r="221" spans="1:9" x14ac:dyDescent="0.75">
      <c r="A221">
        <v>2001</v>
      </c>
      <c r="B221" t="s">
        <v>24</v>
      </c>
      <c r="C221" t="s">
        <v>10</v>
      </c>
      <c r="D221" t="s">
        <v>14</v>
      </c>
      <c r="E221">
        <v>28.5</v>
      </c>
      <c r="F221">
        <v>46.2</v>
      </c>
      <c r="G221">
        <v>32.299999999999997</v>
      </c>
      <c r="H221">
        <v>19.100000000000001</v>
      </c>
      <c r="I221">
        <v>485.5</v>
      </c>
    </row>
    <row r="222" spans="1:9" x14ac:dyDescent="0.75">
      <c r="A222">
        <v>2002</v>
      </c>
      <c r="B222" t="s">
        <v>19</v>
      </c>
      <c r="C222" t="s">
        <v>9</v>
      </c>
      <c r="D222" t="s">
        <v>18</v>
      </c>
      <c r="E222">
        <v>24.2</v>
      </c>
      <c r="F222">
        <v>42.5</v>
      </c>
      <c r="G222">
        <v>32.200000000000003</v>
      </c>
      <c r="H222">
        <v>41.1</v>
      </c>
      <c r="I222">
        <v>382.2</v>
      </c>
    </row>
    <row r="223" spans="1:9" x14ac:dyDescent="0.75">
      <c r="A223">
        <v>2016</v>
      </c>
      <c r="B223" t="s">
        <v>22</v>
      </c>
      <c r="C223" t="s">
        <v>11</v>
      </c>
      <c r="D223" t="s">
        <v>17</v>
      </c>
      <c r="E223">
        <v>12.3</v>
      </c>
      <c r="F223">
        <v>41.7</v>
      </c>
      <c r="G223">
        <v>40.5</v>
      </c>
      <c r="H223">
        <v>33</v>
      </c>
      <c r="I223">
        <v>683.6</v>
      </c>
    </row>
    <row r="224" spans="1:9" x14ac:dyDescent="0.75">
      <c r="A224">
        <v>2004</v>
      </c>
      <c r="B224" t="s">
        <v>19</v>
      </c>
      <c r="C224" t="s">
        <v>9</v>
      </c>
      <c r="D224" t="s">
        <v>15</v>
      </c>
      <c r="E224">
        <v>3.7</v>
      </c>
      <c r="F224">
        <v>65.599999999999994</v>
      </c>
      <c r="G224">
        <v>82</v>
      </c>
      <c r="H224">
        <v>39.799999999999997</v>
      </c>
      <c r="I224">
        <v>670.3</v>
      </c>
    </row>
    <row r="225" spans="1:9" x14ac:dyDescent="0.75">
      <c r="A225">
        <v>2016</v>
      </c>
      <c r="B225" t="s">
        <v>30</v>
      </c>
      <c r="C225" t="s">
        <v>12</v>
      </c>
      <c r="D225" t="s">
        <v>16</v>
      </c>
      <c r="E225">
        <v>39.9</v>
      </c>
      <c r="F225">
        <v>133</v>
      </c>
      <c r="G225">
        <v>46.9</v>
      </c>
      <c r="H225">
        <v>13.6</v>
      </c>
      <c r="I225">
        <v>528.29999999999995</v>
      </c>
    </row>
    <row r="226" spans="1:9" x14ac:dyDescent="0.75">
      <c r="A226">
        <v>2023</v>
      </c>
      <c r="B226" t="s">
        <v>24</v>
      </c>
      <c r="C226" t="s">
        <v>10</v>
      </c>
      <c r="D226" t="s">
        <v>17</v>
      </c>
      <c r="E226">
        <v>11.3</v>
      </c>
      <c r="F226">
        <v>40.200000000000003</v>
      </c>
      <c r="G226">
        <v>87</v>
      </c>
      <c r="H226">
        <v>34.6</v>
      </c>
      <c r="I226">
        <v>361.4</v>
      </c>
    </row>
    <row r="227" spans="1:9" x14ac:dyDescent="0.75">
      <c r="A227">
        <v>2016</v>
      </c>
      <c r="B227" t="s">
        <v>19</v>
      </c>
      <c r="C227" t="s">
        <v>9</v>
      </c>
      <c r="D227" t="s">
        <v>18</v>
      </c>
      <c r="E227">
        <v>12.6</v>
      </c>
      <c r="F227">
        <v>2.6</v>
      </c>
      <c r="G227">
        <v>64.900000000000006</v>
      </c>
      <c r="H227">
        <v>13.2</v>
      </c>
      <c r="I227">
        <v>278.7</v>
      </c>
    </row>
    <row r="228" spans="1:9" x14ac:dyDescent="0.75">
      <c r="A228">
        <v>2016</v>
      </c>
      <c r="B228" t="s">
        <v>27</v>
      </c>
      <c r="C228" t="s">
        <v>9</v>
      </c>
      <c r="D228" t="s">
        <v>17</v>
      </c>
      <c r="E228">
        <v>-1.8</v>
      </c>
      <c r="F228">
        <v>92.6</v>
      </c>
      <c r="G228">
        <v>56.2</v>
      </c>
      <c r="H228">
        <v>47</v>
      </c>
      <c r="I228">
        <v>174.1</v>
      </c>
    </row>
    <row r="229" spans="1:9" x14ac:dyDescent="0.75">
      <c r="A229">
        <v>2001</v>
      </c>
      <c r="B229" t="s">
        <v>23</v>
      </c>
      <c r="C229" t="s">
        <v>9</v>
      </c>
      <c r="D229" t="s">
        <v>15</v>
      </c>
      <c r="E229">
        <v>29.7</v>
      </c>
      <c r="F229">
        <v>52.6</v>
      </c>
      <c r="G229">
        <v>64.8</v>
      </c>
      <c r="H229">
        <v>31.8</v>
      </c>
      <c r="I229">
        <v>348.4</v>
      </c>
    </row>
    <row r="230" spans="1:9" x14ac:dyDescent="0.75">
      <c r="A230">
        <v>2001</v>
      </c>
      <c r="B230" t="s">
        <v>23</v>
      </c>
      <c r="C230" t="s">
        <v>9</v>
      </c>
      <c r="D230" t="s">
        <v>18</v>
      </c>
      <c r="E230">
        <v>24.7</v>
      </c>
      <c r="F230">
        <v>72.8</v>
      </c>
      <c r="G230">
        <v>61</v>
      </c>
      <c r="H230">
        <v>16.2</v>
      </c>
      <c r="I230">
        <v>389.2</v>
      </c>
    </row>
    <row r="231" spans="1:9" x14ac:dyDescent="0.75">
      <c r="A231">
        <v>2021</v>
      </c>
      <c r="B231" t="s">
        <v>27</v>
      </c>
      <c r="C231" t="s">
        <v>9</v>
      </c>
      <c r="D231" t="s">
        <v>17</v>
      </c>
      <c r="E231">
        <v>1</v>
      </c>
      <c r="F231">
        <v>10.6</v>
      </c>
      <c r="G231">
        <v>75.5</v>
      </c>
      <c r="H231">
        <v>13.5</v>
      </c>
      <c r="I231">
        <v>573.1</v>
      </c>
    </row>
    <row r="232" spans="1:9" x14ac:dyDescent="0.75">
      <c r="A232">
        <v>2022</v>
      </c>
      <c r="B232" t="s">
        <v>26</v>
      </c>
      <c r="C232" t="s">
        <v>12</v>
      </c>
      <c r="D232" t="s">
        <v>16</v>
      </c>
      <c r="E232">
        <v>-5.9</v>
      </c>
      <c r="F232">
        <v>32.200000000000003</v>
      </c>
      <c r="G232">
        <v>46.9</v>
      </c>
      <c r="H232">
        <v>9.5</v>
      </c>
      <c r="I232">
        <v>560.70000000000005</v>
      </c>
    </row>
    <row r="233" spans="1:9" x14ac:dyDescent="0.75">
      <c r="A233">
        <v>2004</v>
      </c>
      <c r="B233" t="s">
        <v>28</v>
      </c>
      <c r="C233" t="s">
        <v>10</v>
      </c>
      <c r="D233" t="s">
        <v>16</v>
      </c>
      <c r="E233">
        <v>24</v>
      </c>
      <c r="F233">
        <v>87.5</v>
      </c>
      <c r="G233">
        <v>51.2</v>
      </c>
      <c r="H233">
        <v>34.700000000000003</v>
      </c>
      <c r="I233">
        <v>149.1</v>
      </c>
    </row>
    <row r="234" spans="1:9" x14ac:dyDescent="0.75">
      <c r="A234">
        <v>2000</v>
      </c>
      <c r="B234" t="s">
        <v>26</v>
      </c>
      <c r="C234" t="s">
        <v>12</v>
      </c>
      <c r="D234" t="s">
        <v>14</v>
      </c>
      <c r="E234">
        <v>22.7</v>
      </c>
      <c r="F234">
        <v>15.5</v>
      </c>
      <c r="G234">
        <v>83.6</v>
      </c>
      <c r="H234">
        <v>10.9</v>
      </c>
      <c r="I234">
        <v>376.7</v>
      </c>
    </row>
    <row r="235" spans="1:9" x14ac:dyDescent="0.75">
      <c r="A235">
        <v>2000</v>
      </c>
      <c r="B235" t="s">
        <v>20</v>
      </c>
      <c r="C235" t="s">
        <v>10</v>
      </c>
      <c r="D235" t="s">
        <v>17</v>
      </c>
      <c r="E235">
        <v>3.7</v>
      </c>
      <c r="F235">
        <v>70.3</v>
      </c>
      <c r="G235">
        <v>86.8</v>
      </c>
      <c r="H235">
        <v>29.8</v>
      </c>
      <c r="I235">
        <v>227.2</v>
      </c>
    </row>
    <row r="236" spans="1:9" x14ac:dyDescent="0.75">
      <c r="A236">
        <v>2018</v>
      </c>
      <c r="B236" t="s">
        <v>20</v>
      </c>
      <c r="C236" t="s">
        <v>10</v>
      </c>
      <c r="D236" t="s">
        <v>13</v>
      </c>
      <c r="E236">
        <v>37.5</v>
      </c>
      <c r="F236">
        <v>48.6</v>
      </c>
      <c r="G236">
        <v>83.6</v>
      </c>
      <c r="H236">
        <v>13.2</v>
      </c>
      <c r="I236">
        <v>209.8</v>
      </c>
    </row>
    <row r="237" spans="1:9" x14ac:dyDescent="0.75">
      <c r="A237">
        <v>2001</v>
      </c>
      <c r="B237" t="s">
        <v>19</v>
      </c>
      <c r="C237" t="s">
        <v>9</v>
      </c>
      <c r="D237" t="s">
        <v>17</v>
      </c>
      <c r="E237">
        <v>-2.4</v>
      </c>
      <c r="F237">
        <v>26.6</v>
      </c>
      <c r="G237">
        <v>55.2</v>
      </c>
      <c r="H237">
        <v>33.1</v>
      </c>
      <c r="I237">
        <v>679.1</v>
      </c>
    </row>
    <row r="238" spans="1:9" x14ac:dyDescent="0.75">
      <c r="A238">
        <v>2020</v>
      </c>
      <c r="B238" t="s">
        <v>22</v>
      </c>
      <c r="C238" t="s">
        <v>11</v>
      </c>
      <c r="D238" t="s">
        <v>18</v>
      </c>
      <c r="E238">
        <v>11.6</v>
      </c>
      <c r="F238">
        <v>24.7</v>
      </c>
      <c r="G238">
        <v>76.8</v>
      </c>
      <c r="H238">
        <v>40.700000000000003</v>
      </c>
      <c r="I238">
        <v>129.30000000000001</v>
      </c>
    </row>
    <row r="239" spans="1:9" x14ac:dyDescent="0.75">
      <c r="A239">
        <v>2011</v>
      </c>
      <c r="B239" t="s">
        <v>22</v>
      </c>
      <c r="C239" t="s">
        <v>11</v>
      </c>
      <c r="D239" t="s">
        <v>18</v>
      </c>
      <c r="E239">
        <v>37.200000000000003</v>
      </c>
      <c r="F239">
        <v>20.100000000000001</v>
      </c>
      <c r="G239">
        <v>58.6</v>
      </c>
      <c r="H239">
        <v>38.9</v>
      </c>
      <c r="I239">
        <v>393.4</v>
      </c>
    </row>
    <row r="240" spans="1:9" x14ac:dyDescent="0.75">
      <c r="A240">
        <v>2025</v>
      </c>
      <c r="B240" t="s">
        <v>23</v>
      </c>
      <c r="C240" t="s">
        <v>9</v>
      </c>
      <c r="D240" t="s">
        <v>17</v>
      </c>
      <c r="E240">
        <v>11</v>
      </c>
      <c r="F240">
        <v>52.4</v>
      </c>
      <c r="G240">
        <v>59.9</v>
      </c>
      <c r="H240">
        <v>38</v>
      </c>
      <c r="I240">
        <v>217.7</v>
      </c>
    </row>
    <row r="241" spans="1:9" x14ac:dyDescent="0.75">
      <c r="A241">
        <v>2005</v>
      </c>
      <c r="B241" t="s">
        <v>21</v>
      </c>
      <c r="C241" t="s">
        <v>11</v>
      </c>
      <c r="D241" t="s">
        <v>15</v>
      </c>
      <c r="E241">
        <v>21.9</v>
      </c>
      <c r="F241">
        <v>57.1</v>
      </c>
      <c r="G241">
        <v>42.3</v>
      </c>
      <c r="H241">
        <v>9.4</v>
      </c>
      <c r="I241">
        <v>715.5</v>
      </c>
    </row>
    <row r="242" spans="1:9" x14ac:dyDescent="0.75">
      <c r="A242">
        <v>2022</v>
      </c>
      <c r="B242" t="s">
        <v>26</v>
      </c>
      <c r="C242" t="s">
        <v>12</v>
      </c>
      <c r="D242" t="s">
        <v>16</v>
      </c>
      <c r="E242">
        <v>9.9</v>
      </c>
      <c r="F242">
        <v>37.1</v>
      </c>
      <c r="G242">
        <v>65.5</v>
      </c>
      <c r="H242">
        <v>4.4000000000000004</v>
      </c>
      <c r="I242">
        <v>489.9</v>
      </c>
    </row>
    <row r="243" spans="1:9" x14ac:dyDescent="0.75">
      <c r="A243">
        <v>2003</v>
      </c>
      <c r="B243" t="s">
        <v>30</v>
      </c>
      <c r="C243" t="s">
        <v>12</v>
      </c>
      <c r="D243" t="s">
        <v>18</v>
      </c>
      <c r="E243">
        <v>3.7</v>
      </c>
      <c r="F243">
        <v>18.899999999999999</v>
      </c>
      <c r="G243">
        <v>41.2</v>
      </c>
      <c r="H243">
        <v>34.9</v>
      </c>
      <c r="I243">
        <v>262</v>
      </c>
    </row>
    <row r="244" spans="1:9" x14ac:dyDescent="0.75">
      <c r="A244">
        <v>2022</v>
      </c>
      <c r="B244" t="s">
        <v>24</v>
      </c>
      <c r="C244" t="s">
        <v>10</v>
      </c>
      <c r="D244" t="s">
        <v>16</v>
      </c>
      <c r="E244">
        <v>39.200000000000003</v>
      </c>
      <c r="F244">
        <v>68.900000000000006</v>
      </c>
      <c r="G244">
        <v>49.9</v>
      </c>
      <c r="H244">
        <v>18.399999999999999</v>
      </c>
      <c r="I244">
        <v>451.7</v>
      </c>
    </row>
    <row r="245" spans="1:9" x14ac:dyDescent="0.75">
      <c r="A245">
        <v>2010</v>
      </c>
      <c r="B245" t="s">
        <v>25</v>
      </c>
      <c r="C245" t="s">
        <v>12</v>
      </c>
      <c r="D245" t="s">
        <v>18</v>
      </c>
      <c r="E245">
        <v>10.5</v>
      </c>
      <c r="F245">
        <v>93.8</v>
      </c>
      <c r="G245">
        <v>81.3</v>
      </c>
      <c r="H245">
        <v>21.6</v>
      </c>
      <c r="I245">
        <v>612</v>
      </c>
    </row>
    <row r="246" spans="1:9" x14ac:dyDescent="0.75">
      <c r="A246">
        <v>2023</v>
      </c>
      <c r="B246" t="s">
        <v>29</v>
      </c>
      <c r="C246" t="s">
        <v>11</v>
      </c>
      <c r="D246" t="s">
        <v>14</v>
      </c>
      <c r="E246">
        <v>34.700000000000003</v>
      </c>
      <c r="F246">
        <v>78</v>
      </c>
      <c r="G246">
        <v>42.4</v>
      </c>
      <c r="H246">
        <v>1.6</v>
      </c>
      <c r="I246">
        <v>770.7</v>
      </c>
    </row>
    <row r="247" spans="1:9" x14ac:dyDescent="0.75">
      <c r="A247">
        <v>2016</v>
      </c>
      <c r="B247" t="s">
        <v>22</v>
      </c>
      <c r="C247" t="s">
        <v>11</v>
      </c>
      <c r="D247" t="s">
        <v>13</v>
      </c>
      <c r="E247">
        <v>1.5</v>
      </c>
      <c r="F247">
        <v>179.5</v>
      </c>
      <c r="G247">
        <v>34.299999999999997</v>
      </c>
      <c r="H247">
        <v>13</v>
      </c>
      <c r="I247">
        <v>254.3</v>
      </c>
    </row>
    <row r="248" spans="1:9" x14ac:dyDescent="0.75">
      <c r="A248">
        <v>2005</v>
      </c>
      <c r="B248" t="s">
        <v>24</v>
      </c>
      <c r="C248" t="s">
        <v>10</v>
      </c>
      <c r="D248" t="s">
        <v>18</v>
      </c>
      <c r="E248">
        <v>0.7</v>
      </c>
      <c r="F248">
        <v>43.2</v>
      </c>
      <c r="G248">
        <v>34.1</v>
      </c>
      <c r="H248">
        <v>1.7</v>
      </c>
      <c r="I248">
        <v>720.3</v>
      </c>
    </row>
    <row r="249" spans="1:9" x14ac:dyDescent="0.75">
      <c r="A249">
        <v>2023</v>
      </c>
      <c r="B249" t="s">
        <v>29</v>
      </c>
      <c r="C249" t="s">
        <v>11</v>
      </c>
      <c r="D249" t="s">
        <v>16</v>
      </c>
      <c r="E249">
        <v>-8.4</v>
      </c>
      <c r="F249">
        <v>124.4</v>
      </c>
      <c r="G249">
        <v>86.4</v>
      </c>
      <c r="H249">
        <v>44</v>
      </c>
      <c r="I249">
        <v>754</v>
      </c>
    </row>
    <row r="250" spans="1:9" x14ac:dyDescent="0.75">
      <c r="A250">
        <v>2004</v>
      </c>
      <c r="B250" t="s">
        <v>24</v>
      </c>
      <c r="C250" t="s">
        <v>10</v>
      </c>
      <c r="D250" t="s">
        <v>14</v>
      </c>
      <c r="E250">
        <v>22.6</v>
      </c>
      <c r="F250">
        <v>28.9</v>
      </c>
      <c r="G250">
        <v>60.4</v>
      </c>
      <c r="H250">
        <v>12.2</v>
      </c>
      <c r="I250">
        <v>741.5</v>
      </c>
    </row>
    <row r="251" spans="1:9" x14ac:dyDescent="0.75">
      <c r="A251">
        <v>2019</v>
      </c>
      <c r="B251" t="s">
        <v>19</v>
      </c>
      <c r="C251" t="s">
        <v>9</v>
      </c>
      <c r="D251" t="s">
        <v>18</v>
      </c>
      <c r="E251">
        <v>8.4</v>
      </c>
      <c r="F251">
        <v>25</v>
      </c>
      <c r="G251">
        <v>54.6</v>
      </c>
      <c r="H251">
        <v>27.9</v>
      </c>
      <c r="I251">
        <v>544.79999999999995</v>
      </c>
    </row>
    <row r="252" spans="1:9" x14ac:dyDescent="0.75">
      <c r="A252">
        <v>2001</v>
      </c>
      <c r="B252" t="s">
        <v>29</v>
      </c>
      <c r="C252" t="s">
        <v>11</v>
      </c>
      <c r="D252" t="s">
        <v>15</v>
      </c>
      <c r="E252">
        <v>33.200000000000003</v>
      </c>
      <c r="F252">
        <v>54.9</v>
      </c>
      <c r="G252">
        <v>78.7</v>
      </c>
      <c r="H252">
        <v>1.9</v>
      </c>
      <c r="I252">
        <v>540.9</v>
      </c>
    </row>
    <row r="253" spans="1:9" x14ac:dyDescent="0.75">
      <c r="A253">
        <v>2005</v>
      </c>
      <c r="B253" t="s">
        <v>25</v>
      </c>
      <c r="C253" t="s">
        <v>12</v>
      </c>
      <c r="D253" t="s">
        <v>13</v>
      </c>
      <c r="E253">
        <v>13.7</v>
      </c>
      <c r="F253">
        <v>143</v>
      </c>
      <c r="G253">
        <v>80.099999999999994</v>
      </c>
      <c r="H253">
        <v>33.299999999999997</v>
      </c>
      <c r="I253">
        <v>382.2</v>
      </c>
    </row>
    <row r="254" spans="1:9" x14ac:dyDescent="0.75">
      <c r="A254">
        <v>2021</v>
      </c>
      <c r="B254" t="s">
        <v>24</v>
      </c>
      <c r="C254" t="s">
        <v>10</v>
      </c>
      <c r="D254" t="s">
        <v>18</v>
      </c>
      <c r="E254">
        <v>38.4</v>
      </c>
      <c r="F254">
        <v>39.5</v>
      </c>
      <c r="G254">
        <v>49.9</v>
      </c>
      <c r="H254">
        <v>16.2</v>
      </c>
      <c r="I254">
        <v>626.70000000000005</v>
      </c>
    </row>
    <row r="255" spans="1:9" x14ac:dyDescent="0.75">
      <c r="A255">
        <v>2010</v>
      </c>
      <c r="B255" t="s">
        <v>27</v>
      </c>
      <c r="C255" t="s">
        <v>9</v>
      </c>
      <c r="D255" t="s">
        <v>14</v>
      </c>
      <c r="E255">
        <v>-0.7</v>
      </c>
      <c r="F255">
        <v>10.6</v>
      </c>
      <c r="G255">
        <v>71.599999999999994</v>
      </c>
      <c r="H255">
        <v>44.9</v>
      </c>
      <c r="I255">
        <v>471.9</v>
      </c>
    </row>
    <row r="256" spans="1:9" x14ac:dyDescent="0.75">
      <c r="A256">
        <v>2015</v>
      </c>
      <c r="B256" t="s">
        <v>25</v>
      </c>
      <c r="C256" t="s">
        <v>12</v>
      </c>
      <c r="D256" t="s">
        <v>15</v>
      </c>
      <c r="E256">
        <v>33.4</v>
      </c>
      <c r="F256">
        <v>92.6</v>
      </c>
      <c r="G256">
        <v>76.3</v>
      </c>
      <c r="H256">
        <v>44.4</v>
      </c>
      <c r="I256">
        <v>574.20000000000005</v>
      </c>
    </row>
    <row r="257" spans="1:9" x14ac:dyDescent="0.75">
      <c r="A257">
        <v>2015</v>
      </c>
      <c r="B257" t="s">
        <v>29</v>
      </c>
      <c r="C257" t="s">
        <v>11</v>
      </c>
      <c r="D257" t="s">
        <v>17</v>
      </c>
      <c r="E257">
        <v>28.8</v>
      </c>
      <c r="F257">
        <v>47</v>
      </c>
      <c r="G257">
        <v>69.3</v>
      </c>
      <c r="H257">
        <v>16.3</v>
      </c>
      <c r="I257">
        <v>399.9</v>
      </c>
    </row>
    <row r="258" spans="1:9" x14ac:dyDescent="0.75">
      <c r="A258">
        <v>2000</v>
      </c>
      <c r="B258" t="s">
        <v>25</v>
      </c>
      <c r="C258" t="s">
        <v>12</v>
      </c>
      <c r="D258" t="s">
        <v>14</v>
      </c>
      <c r="E258">
        <v>28.5</v>
      </c>
      <c r="F258">
        <v>62.5</v>
      </c>
      <c r="G258">
        <v>39.1</v>
      </c>
      <c r="H258">
        <v>45</v>
      </c>
      <c r="I258">
        <v>612</v>
      </c>
    </row>
    <row r="259" spans="1:9" x14ac:dyDescent="0.75">
      <c r="A259">
        <v>2008</v>
      </c>
      <c r="B259" t="s">
        <v>24</v>
      </c>
      <c r="C259" t="s">
        <v>10</v>
      </c>
      <c r="D259" t="s">
        <v>14</v>
      </c>
      <c r="E259">
        <v>32.200000000000003</v>
      </c>
      <c r="F259">
        <v>26.2</v>
      </c>
      <c r="G259">
        <v>82.6</v>
      </c>
      <c r="H259">
        <v>49.8</v>
      </c>
      <c r="I259">
        <v>677.1</v>
      </c>
    </row>
    <row r="260" spans="1:9" x14ac:dyDescent="0.75">
      <c r="A260">
        <v>2005</v>
      </c>
      <c r="B260" t="s">
        <v>28</v>
      </c>
      <c r="C260" t="s">
        <v>10</v>
      </c>
      <c r="D260" t="s">
        <v>15</v>
      </c>
      <c r="E260">
        <v>28.1</v>
      </c>
      <c r="F260">
        <v>54.5</v>
      </c>
      <c r="G260">
        <v>62.3</v>
      </c>
      <c r="H260">
        <v>41.3</v>
      </c>
      <c r="I260">
        <v>202.5</v>
      </c>
    </row>
    <row r="261" spans="1:9" x14ac:dyDescent="0.75">
      <c r="A261">
        <v>2015</v>
      </c>
      <c r="B261" t="s">
        <v>24</v>
      </c>
      <c r="C261" t="s">
        <v>10</v>
      </c>
      <c r="D261" t="s">
        <v>14</v>
      </c>
      <c r="E261">
        <v>21.3</v>
      </c>
      <c r="F261">
        <v>12.4</v>
      </c>
      <c r="G261">
        <v>46.9</v>
      </c>
      <c r="H261">
        <v>42.2</v>
      </c>
      <c r="I261">
        <v>683.1</v>
      </c>
    </row>
    <row r="262" spans="1:9" x14ac:dyDescent="0.75">
      <c r="A262">
        <v>2002</v>
      </c>
      <c r="B262" t="s">
        <v>24</v>
      </c>
      <c r="C262" t="s">
        <v>10</v>
      </c>
      <c r="D262" t="s">
        <v>15</v>
      </c>
      <c r="E262">
        <v>-3.4</v>
      </c>
      <c r="F262">
        <v>163.30000000000001</v>
      </c>
      <c r="G262">
        <v>55.5</v>
      </c>
      <c r="H262">
        <v>12.5</v>
      </c>
      <c r="I262">
        <v>478.2</v>
      </c>
    </row>
    <row r="263" spans="1:9" x14ac:dyDescent="0.75">
      <c r="A263">
        <v>2019</v>
      </c>
      <c r="B263" t="s">
        <v>19</v>
      </c>
      <c r="C263" t="s">
        <v>9</v>
      </c>
      <c r="D263" t="s">
        <v>18</v>
      </c>
      <c r="E263">
        <v>-8.4</v>
      </c>
      <c r="F263">
        <v>104.6</v>
      </c>
      <c r="G263">
        <v>32.299999999999997</v>
      </c>
      <c r="H263">
        <v>28.8</v>
      </c>
      <c r="I263">
        <v>691.3</v>
      </c>
    </row>
    <row r="264" spans="1:9" x14ac:dyDescent="0.75">
      <c r="A264">
        <v>2003</v>
      </c>
      <c r="B264" t="s">
        <v>26</v>
      </c>
      <c r="C264" t="s">
        <v>12</v>
      </c>
      <c r="D264" t="s">
        <v>15</v>
      </c>
      <c r="E264">
        <v>36</v>
      </c>
      <c r="F264">
        <v>52.7</v>
      </c>
      <c r="G264">
        <v>37.700000000000003</v>
      </c>
      <c r="H264">
        <v>3.4</v>
      </c>
      <c r="I264">
        <v>401.9</v>
      </c>
    </row>
    <row r="265" spans="1:9" x14ac:dyDescent="0.75">
      <c r="A265">
        <v>2018</v>
      </c>
      <c r="B265" t="s">
        <v>27</v>
      </c>
      <c r="C265" t="s">
        <v>9</v>
      </c>
      <c r="D265" t="s">
        <v>15</v>
      </c>
      <c r="E265">
        <v>20.8</v>
      </c>
      <c r="F265">
        <v>90.8</v>
      </c>
      <c r="G265">
        <v>75.900000000000006</v>
      </c>
      <c r="H265">
        <v>4.7</v>
      </c>
      <c r="I265">
        <v>365.3</v>
      </c>
    </row>
    <row r="266" spans="1:9" x14ac:dyDescent="0.75">
      <c r="A266">
        <v>2025</v>
      </c>
      <c r="B266" t="s">
        <v>30</v>
      </c>
      <c r="C266" t="s">
        <v>12</v>
      </c>
      <c r="D266" t="s">
        <v>13</v>
      </c>
      <c r="E266">
        <v>29.8</v>
      </c>
      <c r="F266">
        <v>29</v>
      </c>
      <c r="G266">
        <v>30</v>
      </c>
      <c r="H266">
        <v>49.9</v>
      </c>
      <c r="I266">
        <v>740.5</v>
      </c>
    </row>
    <row r="267" spans="1:9" x14ac:dyDescent="0.75">
      <c r="A267">
        <v>2002</v>
      </c>
      <c r="B267" t="s">
        <v>22</v>
      </c>
      <c r="C267" t="s">
        <v>11</v>
      </c>
      <c r="D267" t="s">
        <v>15</v>
      </c>
      <c r="E267">
        <v>14.1</v>
      </c>
      <c r="F267">
        <v>101.4</v>
      </c>
      <c r="G267">
        <v>55</v>
      </c>
      <c r="H267">
        <v>16.3</v>
      </c>
      <c r="I267">
        <v>275.8</v>
      </c>
    </row>
    <row r="268" spans="1:9" x14ac:dyDescent="0.75">
      <c r="A268">
        <v>2018</v>
      </c>
      <c r="B268" t="s">
        <v>20</v>
      </c>
      <c r="C268" t="s">
        <v>10</v>
      </c>
      <c r="D268" t="s">
        <v>15</v>
      </c>
      <c r="E268">
        <v>-4.0999999999999996</v>
      </c>
      <c r="F268">
        <v>38.1</v>
      </c>
      <c r="G268">
        <v>61.4</v>
      </c>
      <c r="H268">
        <v>37.4</v>
      </c>
      <c r="I268">
        <v>690.9</v>
      </c>
    </row>
    <row r="269" spans="1:9" x14ac:dyDescent="0.75">
      <c r="A269">
        <v>2019</v>
      </c>
      <c r="B269" t="s">
        <v>26</v>
      </c>
      <c r="C269" t="s">
        <v>12</v>
      </c>
      <c r="D269" t="s">
        <v>17</v>
      </c>
      <c r="E269">
        <v>-3.7</v>
      </c>
      <c r="F269">
        <v>35.9</v>
      </c>
      <c r="G269">
        <v>33.299999999999997</v>
      </c>
      <c r="H269">
        <v>40.299999999999997</v>
      </c>
      <c r="I269">
        <v>438.8</v>
      </c>
    </row>
    <row r="270" spans="1:9" x14ac:dyDescent="0.75">
      <c r="A270">
        <v>2006</v>
      </c>
      <c r="B270" t="s">
        <v>20</v>
      </c>
      <c r="C270" t="s">
        <v>10</v>
      </c>
      <c r="D270" t="s">
        <v>18</v>
      </c>
      <c r="E270">
        <v>24.3</v>
      </c>
      <c r="F270">
        <v>21.4</v>
      </c>
      <c r="G270">
        <v>88.4</v>
      </c>
      <c r="H270">
        <v>42.9</v>
      </c>
      <c r="I270">
        <v>459.9</v>
      </c>
    </row>
    <row r="271" spans="1:9" x14ac:dyDescent="0.75">
      <c r="A271">
        <v>2019</v>
      </c>
      <c r="B271" t="s">
        <v>19</v>
      </c>
      <c r="C271" t="s">
        <v>9</v>
      </c>
      <c r="D271" t="s">
        <v>13</v>
      </c>
      <c r="E271">
        <v>11.5</v>
      </c>
      <c r="F271">
        <v>68.3</v>
      </c>
      <c r="G271">
        <v>43.6</v>
      </c>
      <c r="H271">
        <v>49.9</v>
      </c>
      <c r="I271">
        <v>315.89999999999998</v>
      </c>
    </row>
    <row r="272" spans="1:9" x14ac:dyDescent="0.75">
      <c r="A272">
        <v>2008</v>
      </c>
      <c r="B272" t="s">
        <v>27</v>
      </c>
      <c r="C272" t="s">
        <v>9</v>
      </c>
      <c r="D272" t="s">
        <v>17</v>
      </c>
      <c r="E272">
        <v>0</v>
      </c>
      <c r="F272">
        <v>50.9</v>
      </c>
      <c r="G272">
        <v>48.3</v>
      </c>
      <c r="H272">
        <v>12.1</v>
      </c>
      <c r="I272">
        <v>501.1</v>
      </c>
    </row>
    <row r="273" spans="1:9" x14ac:dyDescent="0.75">
      <c r="A273">
        <v>2000</v>
      </c>
      <c r="B273" t="s">
        <v>24</v>
      </c>
      <c r="C273" t="s">
        <v>10</v>
      </c>
      <c r="D273" t="s">
        <v>16</v>
      </c>
      <c r="E273">
        <v>14.6</v>
      </c>
      <c r="F273">
        <v>127.1</v>
      </c>
      <c r="G273">
        <v>48.2</v>
      </c>
      <c r="H273">
        <v>2</v>
      </c>
      <c r="I273">
        <v>327.60000000000002</v>
      </c>
    </row>
    <row r="274" spans="1:9" x14ac:dyDescent="0.75">
      <c r="A274">
        <v>2007</v>
      </c>
      <c r="B274" t="s">
        <v>23</v>
      </c>
      <c r="C274" t="s">
        <v>9</v>
      </c>
      <c r="D274" t="s">
        <v>18</v>
      </c>
      <c r="E274">
        <v>-6.8</v>
      </c>
      <c r="F274">
        <v>19.100000000000001</v>
      </c>
      <c r="G274">
        <v>43.8</v>
      </c>
      <c r="H274">
        <v>20.6</v>
      </c>
      <c r="I274">
        <v>127.5</v>
      </c>
    </row>
    <row r="275" spans="1:9" x14ac:dyDescent="0.75">
      <c r="A275">
        <v>2006</v>
      </c>
      <c r="B275" t="s">
        <v>22</v>
      </c>
      <c r="C275" t="s">
        <v>11</v>
      </c>
      <c r="D275" t="s">
        <v>18</v>
      </c>
      <c r="E275">
        <v>19.100000000000001</v>
      </c>
      <c r="F275">
        <v>68.5</v>
      </c>
      <c r="G275">
        <v>30.1</v>
      </c>
      <c r="H275">
        <v>6.5</v>
      </c>
      <c r="I275">
        <v>290.39999999999998</v>
      </c>
    </row>
    <row r="276" spans="1:9" x14ac:dyDescent="0.75">
      <c r="A276">
        <v>2017</v>
      </c>
      <c r="B276" t="s">
        <v>28</v>
      </c>
      <c r="C276" t="s">
        <v>10</v>
      </c>
      <c r="D276" t="s">
        <v>16</v>
      </c>
      <c r="E276">
        <v>3.4</v>
      </c>
      <c r="F276">
        <v>111.5</v>
      </c>
      <c r="G276">
        <v>73.8</v>
      </c>
      <c r="H276">
        <v>1.1000000000000001</v>
      </c>
      <c r="I276">
        <v>104.5</v>
      </c>
    </row>
    <row r="277" spans="1:9" x14ac:dyDescent="0.75">
      <c r="A277">
        <v>2007</v>
      </c>
      <c r="B277" t="s">
        <v>23</v>
      </c>
      <c r="C277" t="s">
        <v>9</v>
      </c>
      <c r="D277" t="s">
        <v>15</v>
      </c>
      <c r="E277">
        <v>29.9</v>
      </c>
      <c r="F277">
        <v>57.9</v>
      </c>
      <c r="G277">
        <v>88</v>
      </c>
      <c r="H277">
        <v>18</v>
      </c>
      <c r="I277">
        <v>784.8</v>
      </c>
    </row>
    <row r="278" spans="1:9" x14ac:dyDescent="0.75">
      <c r="A278">
        <v>2000</v>
      </c>
      <c r="B278" t="s">
        <v>19</v>
      </c>
      <c r="C278" t="s">
        <v>9</v>
      </c>
      <c r="D278" t="s">
        <v>17</v>
      </c>
      <c r="E278">
        <v>5.5</v>
      </c>
      <c r="F278">
        <v>37.5</v>
      </c>
      <c r="G278">
        <v>43.5</v>
      </c>
      <c r="H278">
        <v>39.200000000000003</v>
      </c>
      <c r="I278">
        <v>776</v>
      </c>
    </row>
    <row r="279" spans="1:9" x14ac:dyDescent="0.75">
      <c r="A279">
        <v>2010</v>
      </c>
      <c r="B279" t="s">
        <v>26</v>
      </c>
      <c r="C279" t="s">
        <v>12</v>
      </c>
      <c r="D279" t="s">
        <v>14</v>
      </c>
      <c r="E279">
        <v>12.8</v>
      </c>
      <c r="F279">
        <v>56.8</v>
      </c>
      <c r="G279">
        <v>69.8</v>
      </c>
      <c r="H279">
        <v>28.3</v>
      </c>
      <c r="I279">
        <v>376.6</v>
      </c>
    </row>
    <row r="280" spans="1:9" x14ac:dyDescent="0.75">
      <c r="A280">
        <v>2024</v>
      </c>
      <c r="B280" t="s">
        <v>28</v>
      </c>
      <c r="C280" t="s">
        <v>10</v>
      </c>
      <c r="D280" t="s">
        <v>13</v>
      </c>
      <c r="E280">
        <v>-9.4</v>
      </c>
      <c r="F280">
        <v>120.4</v>
      </c>
      <c r="G280">
        <v>74.5</v>
      </c>
      <c r="H280">
        <v>15.6</v>
      </c>
      <c r="I280">
        <v>609.9</v>
      </c>
    </row>
    <row r="281" spans="1:9" x14ac:dyDescent="0.75">
      <c r="A281">
        <v>2024</v>
      </c>
      <c r="B281" t="s">
        <v>25</v>
      </c>
      <c r="C281" t="s">
        <v>12</v>
      </c>
      <c r="D281" t="s">
        <v>14</v>
      </c>
      <c r="E281">
        <v>-6.4</v>
      </c>
      <c r="F281">
        <v>120.3</v>
      </c>
      <c r="G281">
        <v>80.900000000000006</v>
      </c>
      <c r="H281">
        <v>32.700000000000003</v>
      </c>
      <c r="I281">
        <v>342.1</v>
      </c>
    </row>
    <row r="282" spans="1:9" x14ac:dyDescent="0.75">
      <c r="A282">
        <v>2017</v>
      </c>
      <c r="B282" t="s">
        <v>29</v>
      </c>
      <c r="C282" t="s">
        <v>11</v>
      </c>
      <c r="D282" t="s">
        <v>16</v>
      </c>
      <c r="E282">
        <v>9.6</v>
      </c>
      <c r="F282">
        <v>45.6</v>
      </c>
      <c r="G282">
        <v>55.4</v>
      </c>
      <c r="H282">
        <v>11.6</v>
      </c>
      <c r="I282">
        <v>569.79999999999995</v>
      </c>
    </row>
    <row r="283" spans="1:9" x14ac:dyDescent="0.75">
      <c r="A283">
        <v>2022</v>
      </c>
      <c r="B283" t="s">
        <v>28</v>
      </c>
      <c r="C283" t="s">
        <v>10</v>
      </c>
      <c r="D283" t="s">
        <v>18</v>
      </c>
      <c r="E283">
        <v>14</v>
      </c>
      <c r="F283">
        <v>118.9</v>
      </c>
      <c r="G283">
        <v>48.2</v>
      </c>
      <c r="H283">
        <v>0.7</v>
      </c>
      <c r="I283">
        <v>663.8</v>
      </c>
    </row>
    <row r="284" spans="1:9" x14ac:dyDescent="0.75">
      <c r="A284">
        <v>2009</v>
      </c>
      <c r="B284" t="s">
        <v>30</v>
      </c>
      <c r="C284" t="s">
        <v>12</v>
      </c>
      <c r="D284" t="s">
        <v>18</v>
      </c>
      <c r="E284">
        <v>20</v>
      </c>
      <c r="F284">
        <v>49.1</v>
      </c>
      <c r="G284">
        <v>49.5</v>
      </c>
      <c r="H284">
        <v>38.200000000000003</v>
      </c>
      <c r="I284">
        <v>762.7</v>
      </c>
    </row>
    <row r="285" spans="1:9" x14ac:dyDescent="0.75">
      <c r="A285">
        <v>2002</v>
      </c>
      <c r="B285" t="s">
        <v>19</v>
      </c>
      <c r="C285" t="s">
        <v>9</v>
      </c>
      <c r="D285" t="s">
        <v>13</v>
      </c>
      <c r="E285">
        <v>4.5999999999999996</v>
      </c>
      <c r="F285">
        <v>90.1</v>
      </c>
      <c r="G285">
        <v>72.8</v>
      </c>
      <c r="H285">
        <v>31.2</v>
      </c>
      <c r="I285">
        <v>380.1</v>
      </c>
    </row>
    <row r="286" spans="1:9" x14ac:dyDescent="0.75">
      <c r="A286">
        <v>2006</v>
      </c>
      <c r="B286" t="s">
        <v>21</v>
      </c>
      <c r="C286" t="s">
        <v>11</v>
      </c>
      <c r="D286" t="s">
        <v>18</v>
      </c>
      <c r="E286">
        <v>24.7</v>
      </c>
      <c r="F286">
        <v>74.3</v>
      </c>
      <c r="G286">
        <v>79</v>
      </c>
      <c r="H286">
        <v>38.1</v>
      </c>
      <c r="I286">
        <v>648.29999999999995</v>
      </c>
    </row>
    <row r="287" spans="1:9" x14ac:dyDescent="0.75">
      <c r="A287">
        <v>2015</v>
      </c>
      <c r="B287" t="s">
        <v>29</v>
      </c>
      <c r="C287" t="s">
        <v>11</v>
      </c>
      <c r="D287" t="s">
        <v>18</v>
      </c>
      <c r="E287">
        <v>33</v>
      </c>
      <c r="F287">
        <v>36.299999999999997</v>
      </c>
      <c r="G287">
        <v>40.9</v>
      </c>
      <c r="H287">
        <v>1.9</v>
      </c>
      <c r="I287">
        <v>286.10000000000002</v>
      </c>
    </row>
    <row r="288" spans="1:9" x14ac:dyDescent="0.75">
      <c r="A288">
        <v>2025</v>
      </c>
      <c r="B288" t="s">
        <v>20</v>
      </c>
      <c r="C288" t="s">
        <v>10</v>
      </c>
      <c r="D288" t="s">
        <v>13</v>
      </c>
      <c r="E288">
        <v>29</v>
      </c>
      <c r="F288">
        <v>22.1</v>
      </c>
      <c r="G288">
        <v>52.3</v>
      </c>
      <c r="H288">
        <v>41.9</v>
      </c>
      <c r="I288">
        <v>793.2</v>
      </c>
    </row>
    <row r="289" spans="1:9" x14ac:dyDescent="0.75">
      <c r="A289">
        <v>2015</v>
      </c>
      <c r="B289" t="s">
        <v>22</v>
      </c>
      <c r="C289" t="s">
        <v>11</v>
      </c>
      <c r="D289" t="s">
        <v>17</v>
      </c>
      <c r="E289">
        <v>-8</v>
      </c>
      <c r="F289">
        <v>113.5</v>
      </c>
      <c r="G289">
        <v>84.1</v>
      </c>
      <c r="H289">
        <v>31</v>
      </c>
      <c r="I289">
        <v>118</v>
      </c>
    </row>
    <row r="290" spans="1:9" x14ac:dyDescent="0.75">
      <c r="A290">
        <v>2024</v>
      </c>
      <c r="B290" t="s">
        <v>20</v>
      </c>
      <c r="C290" t="s">
        <v>10</v>
      </c>
      <c r="D290" t="s">
        <v>17</v>
      </c>
      <c r="E290">
        <v>14</v>
      </c>
      <c r="F290">
        <v>135.1</v>
      </c>
      <c r="G290">
        <v>78.400000000000006</v>
      </c>
      <c r="H290">
        <v>28.2</v>
      </c>
      <c r="I290">
        <v>522.5</v>
      </c>
    </row>
    <row r="291" spans="1:9" x14ac:dyDescent="0.75">
      <c r="A291">
        <v>2019</v>
      </c>
      <c r="B291" t="s">
        <v>28</v>
      </c>
      <c r="C291" t="s">
        <v>10</v>
      </c>
      <c r="D291" t="s">
        <v>13</v>
      </c>
      <c r="E291">
        <v>-4.8</v>
      </c>
      <c r="F291">
        <v>67.3</v>
      </c>
      <c r="G291">
        <v>89.1</v>
      </c>
      <c r="H291">
        <v>31.2</v>
      </c>
      <c r="I291">
        <v>561.70000000000005</v>
      </c>
    </row>
    <row r="292" spans="1:9" x14ac:dyDescent="0.75">
      <c r="A292">
        <v>2016</v>
      </c>
      <c r="B292" t="s">
        <v>20</v>
      </c>
      <c r="C292" t="s">
        <v>10</v>
      </c>
      <c r="D292" t="s">
        <v>16</v>
      </c>
      <c r="E292">
        <v>2.1</v>
      </c>
      <c r="F292">
        <v>49.1</v>
      </c>
      <c r="G292">
        <v>75.3</v>
      </c>
      <c r="H292">
        <v>43.2</v>
      </c>
      <c r="I292">
        <v>581.6</v>
      </c>
    </row>
    <row r="293" spans="1:9" x14ac:dyDescent="0.75">
      <c r="A293">
        <v>2001</v>
      </c>
      <c r="B293" t="s">
        <v>30</v>
      </c>
      <c r="C293" t="s">
        <v>12</v>
      </c>
      <c r="D293" t="s">
        <v>18</v>
      </c>
      <c r="E293">
        <v>39.299999999999997</v>
      </c>
      <c r="F293">
        <v>16.8</v>
      </c>
      <c r="G293">
        <v>53.6</v>
      </c>
      <c r="H293">
        <v>29.3</v>
      </c>
      <c r="I293">
        <v>184.3</v>
      </c>
    </row>
    <row r="294" spans="1:9" x14ac:dyDescent="0.75">
      <c r="A294">
        <v>2000</v>
      </c>
      <c r="B294" t="s">
        <v>19</v>
      </c>
      <c r="C294" t="s">
        <v>9</v>
      </c>
      <c r="D294" t="s">
        <v>18</v>
      </c>
      <c r="E294">
        <v>-2.9</v>
      </c>
      <c r="F294">
        <v>111.5</v>
      </c>
      <c r="G294">
        <v>65.400000000000006</v>
      </c>
      <c r="H294">
        <v>29</v>
      </c>
      <c r="I294">
        <v>757</v>
      </c>
    </row>
    <row r="295" spans="1:9" x14ac:dyDescent="0.75">
      <c r="A295">
        <v>2015</v>
      </c>
      <c r="B295" t="s">
        <v>25</v>
      </c>
      <c r="C295" t="s">
        <v>12</v>
      </c>
      <c r="D295" t="s">
        <v>16</v>
      </c>
      <c r="E295">
        <v>14.9</v>
      </c>
      <c r="F295">
        <v>61.8</v>
      </c>
      <c r="G295">
        <v>69.7</v>
      </c>
      <c r="H295">
        <v>49.5</v>
      </c>
      <c r="I295">
        <v>226.8</v>
      </c>
    </row>
    <row r="296" spans="1:9" x14ac:dyDescent="0.75">
      <c r="A296">
        <v>2011</v>
      </c>
      <c r="B296" t="s">
        <v>26</v>
      </c>
      <c r="C296" t="s">
        <v>12</v>
      </c>
      <c r="D296" t="s">
        <v>17</v>
      </c>
      <c r="E296">
        <v>20.9</v>
      </c>
      <c r="F296">
        <v>40.6</v>
      </c>
      <c r="G296">
        <v>34.700000000000003</v>
      </c>
      <c r="H296">
        <v>37.799999999999997</v>
      </c>
      <c r="I296">
        <v>535.9</v>
      </c>
    </row>
    <row r="297" spans="1:9" x14ac:dyDescent="0.75">
      <c r="A297">
        <v>2004</v>
      </c>
      <c r="B297" t="s">
        <v>22</v>
      </c>
      <c r="C297" t="s">
        <v>11</v>
      </c>
      <c r="D297" t="s">
        <v>15</v>
      </c>
      <c r="E297">
        <v>25.1</v>
      </c>
      <c r="F297">
        <v>91.9</v>
      </c>
      <c r="G297">
        <v>62.7</v>
      </c>
      <c r="H297">
        <v>22.1</v>
      </c>
      <c r="I297">
        <v>255.9</v>
      </c>
    </row>
    <row r="298" spans="1:9" x14ac:dyDescent="0.75">
      <c r="A298">
        <v>2004</v>
      </c>
      <c r="B298" t="s">
        <v>30</v>
      </c>
      <c r="C298" t="s">
        <v>12</v>
      </c>
      <c r="D298" t="s">
        <v>15</v>
      </c>
      <c r="E298">
        <v>18</v>
      </c>
      <c r="F298">
        <v>13.9</v>
      </c>
      <c r="G298">
        <v>72.599999999999994</v>
      </c>
      <c r="H298">
        <v>35.4</v>
      </c>
      <c r="I298">
        <v>315.10000000000002</v>
      </c>
    </row>
    <row r="299" spans="1:9" x14ac:dyDescent="0.75">
      <c r="A299">
        <v>2022</v>
      </c>
      <c r="B299" t="s">
        <v>30</v>
      </c>
      <c r="C299" t="s">
        <v>12</v>
      </c>
      <c r="D299" t="s">
        <v>15</v>
      </c>
      <c r="E299">
        <v>-9.5</v>
      </c>
      <c r="F299">
        <v>20.399999999999999</v>
      </c>
      <c r="G299">
        <v>40</v>
      </c>
      <c r="H299">
        <v>19.5</v>
      </c>
      <c r="I299">
        <v>482.5</v>
      </c>
    </row>
    <row r="300" spans="1:9" x14ac:dyDescent="0.75">
      <c r="A300">
        <v>2008</v>
      </c>
      <c r="B300" t="s">
        <v>20</v>
      </c>
      <c r="C300" t="s">
        <v>10</v>
      </c>
      <c r="D300" t="s">
        <v>17</v>
      </c>
      <c r="E300">
        <v>6.3</v>
      </c>
      <c r="F300">
        <v>28.1</v>
      </c>
      <c r="G300">
        <v>76.8</v>
      </c>
      <c r="H300">
        <v>11.4</v>
      </c>
      <c r="I300">
        <v>392</v>
      </c>
    </row>
    <row r="301" spans="1:9" x14ac:dyDescent="0.75">
      <c r="A301">
        <v>2008</v>
      </c>
      <c r="B301" t="s">
        <v>20</v>
      </c>
      <c r="C301" t="s">
        <v>10</v>
      </c>
      <c r="D301" t="s">
        <v>17</v>
      </c>
      <c r="E301">
        <v>15.9</v>
      </c>
      <c r="F301">
        <v>72.7</v>
      </c>
      <c r="G301">
        <v>65</v>
      </c>
      <c r="H301">
        <v>29.8</v>
      </c>
      <c r="I301">
        <v>212.2</v>
      </c>
    </row>
    <row r="302" spans="1:9" x14ac:dyDescent="0.75">
      <c r="A302">
        <v>2002</v>
      </c>
      <c r="B302" t="s">
        <v>28</v>
      </c>
      <c r="C302" t="s">
        <v>10</v>
      </c>
      <c r="D302" t="s">
        <v>16</v>
      </c>
      <c r="E302">
        <v>-5.6</v>
      </c>
      <c r="F302">
        <v>57.3</v>
      </c>
      <c r="G302">
        <v>87.1</v>
      </c>
      <c r="H302">
        <v>46.4</v>
      </c>
      <c r="I302">
        <v>219.7</v>
      </c>
    </row>
    <row r="303" spans="1:9" x14ac:dyDescent="0.75">
      <c r="A303">
        <v>2018</v>
      </c>
      <c r="B303" t="s">
        <v>26</v>
      </c>
      <c r="C303" t="s">
        <v>12</v>
      </c>
      <c r="D303" t="s">
        <v>18</v>
      </c>
      <c r="E303">
        <v>7.5</v>
      </c>
      <c r="F303">
        <v>78.8</v>
      </c>
      <c r="G303">
        <v>32.5</v>
      </c>
      <c r="H303">
        <v>46.5</v>
      </c>
      <c r="I303">
        <v>392.7</v>
      </c>
    </row>
    <row r="304" spans="1:9" x14ac:dyDescent="0.75">
      <c r="A304">
        <v>2015</v>
      </c>
      <c r="B304" t="s">
        <v>23</v>
      </c>
      <c r="C304" t="s">
        <v>9</v>
      </c>
      <c r="D304" t="s">
        <v>16</v>
      </c>
      <c r="E304">
        <v>-8.3000000000000007</v>
      </c>
      <c r="F304">
        <v>106.5</v>
      </c>
      <c r="G304">
        <v>45.9</v>
      </c>
      <c r="H304">
        <v>17.100000000000001</v>
      </c>
      <c r="I304">
        <v>630.1</v>
      </c>
    </row>
    <row r="305" spans="1:9" x14ac:dyDescent="0.75">
      <c r="A305">
        <v>2015</v>
      </c>
      <c r="B305" t="s">
        <v>20</v>
      </c>
      <c r="C305" t="s">
        <v>10</v>
      </c>
      <c r="D305" t="s">
        <v>16</v>
      </c>
      <c r="E305">
        <v>-6.1</v>
      </c>
      <c r="F305">
        <v>80.8</v>
      </c>
      <c r="G305">
        <v>66.099999999999994</v>
      </c>
      <c r="H305">
        <v>26.4</v>
      </c>
      <c r="I305">
        <v>728.6</v>
      </c>
    </row>
    <row r="306" spans="1:9" x14ac:dyDescent="0.75">
      <c r="A306">
        <v>2002</v>
      </c>
      <c r="B306" t="s">
        <v>19</v>
      </c>
      <c r="C306" t="s">
        <v>9</v>
      </c>
      <c r="D306" t="s">
        <v>17</v>
      </c>
      <c r="E306">
        <v>9.8000000000000007</v>
      </c>
      <c r="F306">
        <v>165.6</v>
      </c>
      <c r="G306">
        <v>47.8</v>
      </c>
      <c r="H306">
        <v>10.6</v>
      </c>
      <c r="I306">
        <v>158.9</v>
      </c>
    </row>
    <row r="307" spans="1:9" x14ac:dyDescent="0.75">
      <c r="A307">
        <v>2019</v>
      </c>
      <c r="B307" t="s">
        <v>21</v>
      </c>
      <c r="C307" t="s">
        <v>11</v>
      </c>
      <c r="D307" t="s">
        <v>15</v>
      </c>
      <c r="E307">
        <v>-3.4</v>
      </c>
      <c r="F307">
        <v>106.3</v>
      </c>
      <c r="G307">
        <v>72.900000000000006</v>
      </c>
      <c r="H307">
        <v>49.8</v>
      </c>
      <c r="I307">
        <v>375.2</v>
      </c>
    </row>
    <row r="308" spans="1:9" x14ac:dyDescent="0.75">
      <c r="A308">
        <v>2023</v>
      </c>
      <c r="B308" t="s">
        <v>22</v>
      </c>
      <c r="C308" t="s">
        <v>11</v>
      </c>
      <c r="D308" t="s">
        <v>14</v>
      </c>
      <c r="E308">
        <v>18.399999999999999</v>
      </c>
      <c r="F308">
        <v>45.5</v>
      </c>
      <c r="G308">
        <v>75.5</v>
      </c>
      <c r="H308">
        <v>49.1</v>
      </c>
      <c r="I308">
        <v>170.2</v>
      </c>
    </row>
    <row r="309" spans="1:9" x14ac:dyDescent="0.75">
      <c r="A309">
        <v>2021</v>
      </c>
      <c r="B309" t="s">
        <v>24</v>
      </c>
      <c r="C309" t="s">
        <v>10</v>
      </c>
      <c r="D309" t="s">
        <v>18</v>
      </c>
      <c r="E309">
        <v>24.5</v>
      </c>
      <c r="F309">
        <v>32</v>
      </c>
      <c r="G309">
        <v>36.200000000000003</v>
      </c>
      <c r="H309">
        <v>32.5</v>
      </c>
      <c r="I309">
        <v>111.6</v>
      </c>
    </row>
    <row r="310" spans="1:9" x14ac:dyDescent="0.75">
      <c r="A310">
        <v>2023</v>
      </c>
      <c r="B310" t="s">
        <v>20</v>
      </c>
      <c r="C310" t="s">
        <v>10</v>
      </c>
      <c r="D310" t="s">
        <v>17</v>
      </c>
      <c r="E310">
        <v>30</v>
      </c>
      <c r="F310">
        <v>46.6</v>
      </c>
      <c r="G310">
        <v>60.8</v>
      </c>
      <c r="H310">
        <v>40.200000000000003</v>
      </c>
      <c r="I310">
        <v>563.20000000000005</v>
      </c>
    </row>
    <row r="311" spans="1:9" x14ac:dyDescent="0.75">
      <c r="A311">
        <v>2000</v>
      </c>
      <c r="B311" t="s">
        <v>19</v>
      </c>
      <c r="C311" t="s">
        <v>9</v>
      </c>
      <c r="D311" t="s">
        <v>15</v>
      </c>
      <c r="E311">
        <v>0</v>
      </c>
      <c r="F311">
        <v>82.8</v>
      </c>
      <c r="G311">
        <v>60.5</v>
      </c>
      <c r="H311">
        <v>35.799999999999997</v>
      </c>
      <c r="I311">
        <v>521.70000000000005</v>
      </c>
    </row>
    <row r="312" spans="1:9" x14ac:dyDescent="0.75">
      <c r="A312">
        <v>2023</v>
      </c>
      <c r="B312" t="s">
        <v>19</v>
      </c>
      <c r="C312" t="s">
        <v>9</v>
      </c>
      <c r="D312" t="s">
        <v>14</v>
      </c>
      <c r="E312">
        <v>-1.6</v>
      </c>
      <c r="F312">
        <v>35</v>
      </c>
      <c r="G312">
        <v>52.2</v>
      </c>
      <c r="H312">
        <v>29.7</v>
      </c>
      <c r="I312">
        <v>214.1</v>
      </c>
    </row>
    <row r="313" spans="1:9" x14ac:dyDescent="0.75">
      <c r="A313">
        <v>2019</v>
      </c>
      <c r="B313" t="s">
        <v>22</v>
      </c>
      <c r="C313" t="s">
        <v>11</v>
      </c>
      <c r="D313" t="s">
        <v>14</v>
      </c>
      <c r="E313">
        <v>-4.8</v>
      </c>
      <c r="F313">
        <v>84.4</v>
      </c>
      <c r="G313">
        <v>86</v>
      </c>
      <c r="H313">
        <v>2.7</v>
      </c>
      <c r="I313">
        <v>263.7</v>
      </c>
    </row>
    <row r="314" spans="1:9" x14ac:dyDescent="0.75">
      <c r="A314">
        <v>2010</v>
      </c>
      <c r="B314" t="s">
        <v>23</v>
      </c>
      <c r="C314" t="s">
        <v>9</v>
      </c>
      <c r="D314" t="s">
        <v>17</v>
      </c>
      <c r="E314">
        <v>21.8</v>
      </c>
      <c r="F314">
        <v>77.8</v>
      </c>
      <c r="G314">
        <v>79.7</v>
      </c>
      <c r="H314">
        <v>22.7</v>
      </c>
      <c r="I314">
        <v>116.6</v>
      </c>
    </row>
    <row r="315" spans="1:9" x14ac:dyDescent="0.75">
      <c r="A315">
        <v>2016</v>
      </c>
      <c r="B315" t="s">
        <v>19</v>
      </c>
      <c r="C315" t="s">
        <v>9</v>
      </c>
      <c r="D315" t="s">
        <v>13</v>
      </c>
      <c r="E315">
        <v>25.3</v>
      </c>
      <c r="F315">
        <v>21.8</v>
      </c>
      <c r="G315">
        <v>71.8</v>
      </c>
      <c r="H315">
        <v>33.700000000000003</v>
      </c>
      <c r="I315">
        <v>684.5</v>
      </c>
    </row>
    <row r="316" spans="1:9" x14ac:dyDescent="0.75">
      <c r="A316">
        <v>2007</v>
      </c>
      <c r="B316" t="s">
        <v>21</v>
      </c>
      <c r="C316" t="s">
        <v>11</v>
      </c>
      <c r="D316" t="s">
        <v>18</v>
      </c>
      <c r="E316">
        <v>-8.4</v>
      </c>
      <c r="F316">
        <v>105</v>
      </c>
      <c r="G316">
        <v>72.900000000000006</v>
      </c>
      <c r="H316">
        <v>33.9</v>
      </c>
      <c r="I316">
        <v>782.3</v>
      </c>
    </row>
    <row r="317" spans="1:9" x14ac:dyDescent="0.75">
      <c r="A317">
        <v>2003</v>
      </c>
      <c r="B317" t="s">
        <v>19</v>
      </c>
      <c r="C317" t="s">
        <v>9</v>
      </c>
      <c r="D317" t="s">
        <v>14</v>
      </c>
      <c r="E317">
        <v>36.799999999999997</v>
      </c>
      <c r="F317">
        <v>65.599999999999994</v>
      </c>
      <c r="G317">
        <v>57.7</v>
      </c>
      <c r="H317">
        <v>18.7</v>
      </c>
      <c r="I317">
        <v>194.8</v>
      </c>
    </row>
    <row r="318" spans="1:9" x14ac:dyDescent="0.75">
      <c r="A318">
        <v>2005</v>
      </c>
      <c r="B318" t="s">
        <v>19</v>
      </c>
      <c r="C318" t="s">
        <v>9</v>
      </c>
      <c r="D318" t="s">
        <v>17</v>
      </c>
      <c r="E318">
        <v>-7.4</v>
      </c>
      <c r="F318">
        <v>160.30000000000001</v>
      </c>
      <c r="G318">
        <v>85.3</v>
      </c>
      <c r="H318">
        <v>47.1</v>
      </c>
      <c r="I318">
        <v>262</v>
      </c>
    </row>
    <row r="319" spans="1:9" x14ac:dyDescent="0.75">
      <c r="A319">
        <v>2007</v>
      </c>
      <c r="B319" t="s">
        <v>19</v>
      </c>
      <c r="C319" t="s">
        <v>9</v>
      </c>
      <c r="D319" t="s">
        <v>17</v>
      </c>
      <c r="E319">
        <v>17.100000000000001</v>
      </c>
      <c r="F319">
        <v>49.3</v>
      </c>
      <c r="G319">
        <v>71.7</v>
      </c>
      <c r="H319">
        <v>8.4</v>
      </c>
      <c r="I319">
        <v>707.9</v>
      </c>
    </row>
    <row r="320" spans="1:9" x14ac:dyDescent="0.75">
      <c r="A320">
        <v>2019</v>
      </c>
      <c r="B320" t="s">
        <v>25</v>
      </c>
      <c r="C320" t="s">
        <v>12</v>
      </c>
      <c r="D320" t="s">
        <v>15</v>
      </c>
      <c r="E320">
        <v>25.5</v>
      </c>
      <c r="F320">
        <v>39.200000000000003</v>
      </c>
      <c r="G320">
        <v>73.7</v>
      </c>
      <c r="H320">
        <v>25</v>
      </c>
      <c r="I320">
        <v>748.5</v>
      </c>
    </row>
    <row r="321" spans="1:9" x14ac:dyDescent="0.75">
      <c r="A321">
        <v>2002</v>
      </c>
      <c r="B321" t="s">
        <v>25</v>
      </c>
      <c r="C321" t="s">
        <v>12</v>
      </c>
      <c r="D321" t="s">
        <v>13</v>
      </c>
      <c r="E321">
        <v>33.5</v>
      </c>
      <c r="F321">
        <v>19.3</v>
      </c>
      <c r="G321">
        <v>81.7</v>
      </c>
      <c r="H321">
        <v>34.5</v>
      </c>
      <c r="I321">
        <v>393.7</v>
      </c>
    </row>
    <row r="322" spans="1:9" x14ac:dyDescent="0.75">
      <c r="A322">
        <v>2015</v>
      </c>
      <c r="B322" t="s">
        <v>23</v>
      </c>
      <c r="C322" t="s">
        <v>9</v>
      </c>
      <c r="D322" t="s">
        <v>18</v>
      </c>
      <c r="E322">
        <v>25.7</v>
      </c>
      <c r="F322">
        <v>19</v>
      </c>
      <c r="G322">
        <v>46.4</v>
      </c>
      <c r="H322">
        <v>34.9</v>
      </c>
      <c r="I322">
        <v>135.4</v>
      </c>
    </row>
    <row r="323" spans="1:9" x14ac:dyDescent="0.75">
      <c r="A323">
        <v>2024</v>
      </c>
      <c r="B323" t="s">
        <v>20</v>
      </c>
      <c r="C323" t="s">
        <v>10</v>
      </c>
      <c r="D323" t="s">
        <v>16</v>
      </c>
      <c r="E323">
        <v>30.1</v>
      </c>
      <c r="F323">
        <v>96.6</v>
      </c>
      <c r="G323">
        <v>78.400000000000006</v>
      </c>
      <c r="H323">
        <v>32.4</v>
      </c>
      <c r="I323">
        <v>127.6</v>
      </c>
    </row>
    <row r="324" spans="1:9" x14ac:dyDescent="0.75">
      <c r="A324">
        <v>2002</v>
      </c>
      <c r="B324" t="s">
        <v>19</v>
      </c>
      <c r="C324" t="s">
        <v>9</v>
      </c>
      <c r="D324" t="s">
        <v>15</v>
      </c>
      <c r="E324">
        <v>7</v>
      </c>
      <c r="F324">
        <v>149.80000000000001</v>
      </c>
      <c r="G324">
        <v>41.7</v>
      </c>
      <c r="H324">
        <v>13.8</v>
      </c>
      <c r="I324">
        <v>501.8</v>
      </c>
    </row>
    <row r="325" spans="1:9" x14ac:dyDescent="0.75">
      <c r="A325">
        <v>2024</v>
      </c>
      <c r="B325" t="s">
        <v>26</v>
      </c>
      <c r="C325" t="s">
        <v>12</v>
      </c>
      <c r="D325" t="s">
        <v>14</v>
      </c>
      <c r="E325">
        <v>30.7</v>
      </c>
      <c r="F325">
        <v>46.1</v>
      </c>
      <c r="G325">
        <v>50.7</v>
      </c>
      <c r="H325">
        <v>7.8</v>
      </c>
      <c r="I325">
        <v>375</v>
      </c>
    </row>
    <row r="326" spans="1:9" x14ac:dyDescent="0.75">
      <c r="A326">
        <v>2017</v>
      </c>
      <c r="B326" t="s">
        <v>20</v>
      </c>
      <c r="C326" t="s">
        <v>10</v>
      </c>
      <c r="D326" t="s">
        <v>14</v>
      </c>
      <c r="E326">
        <v>-6</v>
      </c>
      <c r="F326">
        <v>43.7</v>
      </c>
      <c r="G326">
        <v>50.1</v>
      </c>
      <c r="H326">
        <v>31.8</v>
      </c>
      <c r="I326">
        <v>120.1</v>
      </c>
    </row>
    <row r="327" spans="1:9" x14ac:dyDescent="0.75">
      <c r="A327">
        <v>2013</v>
      </c>
      <c r="B327" t="s">
        <v>23</v>
      </c>
      <c r="C327" t="s">
        <v>9</v>
      </c>
      <c r="D327" t="s">
        <v>15</v>
      </c>
      <c r="E327">
        <v>34.700000000000003</v>
      </c>
      <c r="F327">
        <v>52.8</v>
      </c>
      <c r="G327">
        <v>88.7</v>
      </c>
      <c r="H327">
        <v>30</v>
      </c>
      <c r="I327">
        <v>508.3</v>
      </c>
    </row>
    <row r="328" spans="1:9" x14ac:dyDescent="0.75">
      <c r="A328">
        <v>2017</v>
      </c>
      <c r="B328" t="s">
        <v>27</v>
      </c>
      <c r="C328" t="s">
        <v>9</v>
      </c>
      <c r="D328" t="s">
        <v>17</v>
      </c>
      <c r="E328">
        <v>17.399999999999999</v>
      </c>
      <c r="F328">
        <v>109.8</v>
      </c>
      <c r="G328">
        <v>81.400000000000006</v>
      </c>
      <c r="H328">
        <v>9</v>
      </c>
      <c r="I328">
        <v>107.9</v>
      </c>
    </row>
    <row r="329" spans="1:9" x14ac:dyDescent="0.75">
      <c r="A329">
        <v>2001</v>
      </c>
      <c r="B329" t="s">
        <v>20</v>
      </c>
      <c r="C329" t="s">
        <v>10</v>
      </c>
      <c r="D329" t="s">
        <v>14</v>
      </c>
      <c r="E329">
        <v>30.9</v>
      </c>
      <c r="F329">
        <v>22</v>
      </c>
      <c r="G329">
        <v>72.099999999999994</v>
      </c>
      <c r="H329">
        <v>35.299999999999997</v>
      </c>
      <c r="I329">
        <v>651.20000000000005</v>
      </c>
    </row>
    <row r="330" spans="1:9" x14ac:dyDescent="0.75">
      <c r="A330">
        <v>2021</v>
      </c>
      <c r="B330" t="s">
        <v>20</v>
      </c>
      <c r="C330" t="s">
        <v>10</v>
      </c>
      <c r="D330" t="s">
        <v>13</v>
      </c>
      <c r="E330">
        <v>12.6</v>
      </c>
      <c r="F330">
        <v>59.8</v>
      </c>
      <c r="G330">
        <v>73.599999999999994</v>
      </c>
      <c r="H330">
        <v>22.8</v>
      </c>
      <c r="I330">
        <v>314.5</v>
      </c>
    </row>
    <row r="331" spans="1:9" x14ac:dyDescent="0.75">
      <c r="A331">
        <v>2002</v>
      </c>
      <c r="B331" t="s">
        <v>29</v>
      </c>
      <c r="C331" t="s">
        <v>11</v>
      </c>
      <c r="D331" t="s">
        <v>18</v>
      </c>
      <c r="E331">
        <v>22.2</v>
      </c>
      <c r="F331">
        <v>98.1</v>
      </c>
      <c r="G331">
        <v>63.7</v>
      </c>
      <c r="H331">
        <v>33.4</v>
      </c>
      <c r="I331">
        <v>128.19999999999999</v>
      </c>
    </row>
    <row r="332" spans="1:9" x14ac:dyDescent="0.75">
      <c r="A332">
        <v>2015</v>
      </c>
      <c r="B332" t="s">
        <v>28</v>
      </c>
      <c r="C332" t="s">
        <v>10</v>
      </c>
      <c r="D332" t="s">
        <v>13</v>
      </c>
      <c r="E332">
        <v>16.3</v>
      </c>
      <c r="F332">
        <v>72</v>
      </c>
      <c r="G332">
        <v>86.8</v>
      </c>
      <c r="H332">
        <v>41.9</v>
      </c>
      <c r="I332">
        <v>511.8</v>
      </c>
    </row>
    <row r="333" spans="1:9" x14ac:dyDescent="0.75">
      <c r="A333">
        <v>2008</v>
      </c>
      <c r="B333" t="s">
        <v>24</v>
      </c>
      <c r="C333" t="s">
        <v>10</v>
      </c>
      <c r="D333" t="s">
        <v>14</v>
      </c>
      <c r="E333">
        <v>26.6</v>
      </c>
      <c r="F333">
        <v>1.4</v>
      </c>
      <c r="G333">
        <v>59.8</v>
      </c>
      <c r="H333">
        <v>8.5</v>
      </c>
      <c r="I333">
        <v>378.4</v>
      </c>
    </row>
    <row r="334" spans="1:9" x14ac:dyDescent="0.75">
      <c r="A334">
        <v>2003</v>
      </c>
      <c r="B334" t="s">
        <v>29</v>
      </c>
      <c r="C334" t="s">
        <v>11</v>
      </c>
      <c r="D334" t="s">
        <v>16</v>
      </c>
      <c r="E334">
        <v>-5.9</v>
      </c>
      <c r="F334">
        <v>81.099999999999994</v>
      </c>
      <c r="G334">
        <v>52.8</v>
      </c>
      <c r="H334">
        <v>1</v>
      </c>
      <c r="I334">
        <v>781.7</v>
      </c>
    </row>
    <row r="335" spans="1:9" x14ac:dyDescent="0.75">
      <c r="A335">
        <v>2000</v>
      </c>
      <c r="B335" t="s">
        <v>21</v>
      </c>
      <c r="C335" t="s">
        <v>11</v>
      </c>
      <c r="D335" t="s">
        <v>18</v>
      </c>
      <c r="E335">
        <v>-7</v>
      </c>
      <c r="F335">
        <v>72.5</v>
      </c>
      <c r="G335">
        <v>39.799999999999997</v>
      </c>
      <c r="H335">
        <v>39</v>
      </c>
      <c r="I335">
        <v>480.9</v>
      </c>
    </row>
    <row r="336" spans="1:9" x14ac:dyDescent="0.75">
      <c r="A336">
        <v>2003</v>
      </c>
      <c r="B336" t="s">
        <v>25</v>
      </c>
      <c r="C336" t="s">
        <v>12</v>
      </c>
      <c r="D336" t="s">
        <v>18</v>
      </c>
      <c r="E336">
        <v>2.4</v>
      </c>
      <c r="F336">
        <v>124.3</v>
      </c>
      <c r="G336">
        <v>77.2</v>
      </c>
      <c r="H336">
        <v>30.5</v>
      </c>
      <c r="I336">
        <v>292.7</v>
      </c>
    </row>
    <row r="337" spans="1:9" x14ac:dyDescent="0.75">
      <c r="A337">
        <v>2000</v>
      </c>
      <c r="B337" t="s">
        <v>25</v>
      </c>
      <c r="C337" t="s">
        <v>12</v>
      </c>
      <c r="D337" t="s">
        <v>15</v>
      </c>
      <c r="E337">
        <v>-2</v>
      </c>
      <c r="F337">
        <v>142</v>
      </c>
      <c r="G337">
        <v>74.099999999999994</v>
      </c>
      <c r="H337">
        <v>35</v>
      </c>
      <c r="I337">
        <v>596.6</v>
      </c>
    </row>
    <row r="338" spans="1:9" x14ac:dyDescent="0.75">
      <c r="A338">
        <v>2013</v>
      </c>
      <c r="B338" t="s">
        <v>28</v>
      </c>
      <c r="C338" t="s">
        <v>10</v>
      </c>
      <c r="D338" t="s">
        <v>15</v>
      </c>
      <c r="E338">
        <v>33.6</v>
      </c>
      <c r="F338">
        <v>120.2</v>
      </c>
      <c r="G338">
        <v>53.1</v>
      </c>
      <c r="H338">
        <v>41.9</v>
      </c>
      <c r="I338">
        <v>290</v>
      </c>
    </row>
    <row r="339" spans="1:9" x14ac:dyDescent="0.75">
      <c r="A339">
        <v>2020</v>
      </c>
      <c r="B339" t="s">
        <v>22</v>
      </c>
      <c r="C339" t="s">
        <v>11</v>
      </c>
      <c r="D339" t="s">
        <v>16</v>
      </c>
      <c r="E339">
        <v>1</v>
      </c>
      <c r="F339">
        <v>53</v>
      </c>
      <c r="G339">
        <v>31.5</v>
      </c>
      <c r="H339">
        <v>40.1</v>
      </c>
      <c r="I339">
        <v>733</v>
      </c>
    </row>
    <row r="340" spans="1:9" x14ac:dyDescent="0.75">
      <c r="A340">
        <v>2015</v>
      </c>
      <c r="B340" t="s">
        <v>22</v>
      </c>
      <c r="C340" t="s">
        <v>11</v>
      </c>
      <c r="D340" t="s">
        <v>17</v>
      </c>
      <c r="E340">
        <v>38.799999999999997</v>
      </c>
      <c r="F340">
        <v>10.1</v>
      </c>
      <c r="G340">
        <v>80.3</v>
      </c>
      <c r="H340">
        <v>48</v>
      </c>
      <c r="I340">
        <v>362.3</v>
      </c>
    </row>
    <row r="341" spans="1:9" x14ac:dyDescent="0.75">
      <c r="A341">
        <v>2019</v>
      </c>
      <c r="B341" t="s">
        <v>23</v>
      </c>
      <c r="C341" t="s">
        <v>9</v>
      </c>
      <c r="D341" t="s">
        <v>18</v>
      </c>
      <c r="E341">
        <v>6.8</v>
      </c>
      <c r="F341">
        <v>43.5</v>
      </c>
      <c r="G341">
        <v>30.7</v>
      </c>
      <c r="H341">
        <v>26.8</v>
      </c>
      <c r="I341">
        <v>484.9</v>
      </c>
    </row>
    <row r="342" spans="1:9" x14ac:dyDescent="0.75">
      <c r="A342">
        <v>2023</v>
      </c>
      <c r="B342" t="s">
        <v>30</v>
      </c>
      <c r="C342" t="s">
        <v>12</v>
      </c>
      <c r="D342" t="s">
        <v>16</v>
      </c>
      <c r="E342">
        <v>-0.9</v>
      </c>
      <c r="F342">
        <v>51.7</v>
      </c>
      <c r="G342">
        <v>72.2</v>
      </c>
      <c r="H342">
        <v>24.4</v>
      </c>
      <c r="I342">
        <v>135.4</v>
      </c>
    </row>
    <row r="343" spans="1:9" x14ac:dyDescent="0.75">
      <c r="A343">
        <v>2007</v>
      </c>
      <c r="B343" t="s">
        <v>28</v>
      </c>
      <c r="C343" t="s">
        <v>10</v>
      </c>
      <c r="D343" t="s">
        <v>15</v>
      </c>
      <c r="E343">
        <v>29.5</v>
      </c>
      <c r="F343">
        <v>148.6</v>
      </c>
      <c r="G343">
        <v>88.2</v>
      </c>
      <c r="H343">
        <v>20.100000000000001</v>
      </c>
      <c r="I343">
        <v>398.3</v>
      </c>
    </row>
    <row r="344" spans="1:9" x14ac:dyDescent="0.75">
      <c r="A344">
        <v>2006</v>
      </c>
      <c r="B344" t="s">
        <v>24</v>
      </c>
      <c r="C344" t="s">
        <v>10</v>
      </c>
      <c r="D344" t="s">
        <v>15</v>
      </c>
      <c r="E344">
        <v>22.9</v>
      </c>
      <c r="F344">
        <v>26.4</v>
      </c>
      <c r="G344">
        <v>56.3</v>
      </c>
      <c r="H344">
        <v>7.7</v>
      </c>
      <c r="I344">
        <v>682.7</v>
      </c>
    </row>
    <row r="345" spans="1:9" x14ac:dyDescent="0.75">
      <c r="A345">
        <v>2002</v>
      </c>
      <c r="B345" t="s">
        <v>20</v>
      </c>
      <c r="C345" t="s">
        <v>10</v>
      </c>
      <c r="D345" t="s">
        <v>18</v>
      </c>
      <c r="E345">
        <v>14.9</v>
      </c>
      <c r="F345">
        <v>14.3</v>
      </c>
      <c r="G345">
        <v>44.1</v>
      </c>
      <c r="H345">
        <v>28.6</v>
      </c>
      <c r="I345">
        <v>664</v>
      </c>
    </row>
    <row r="346" spans="1:9" x14ac:dyDescent="0.75">
      <c r="A346">
        <v>2016</v>
      </c>
      <c r="B346" t="s">
        <v>22</v>
      </c>
      <c r="C346" t="s">
        <v>11</v>
      </c>
      <c r="D346" t="s">
        <v>13</v>
      </c>
      <c r="E346">
        <v>17.8</v>
      </c>
      <c r="F346">
        <v>35.1</v>
      </c>
      <c r="G346">
        <v>72.3</v>
      </c>
      <c r="H346">
        <v>13.9</v>
      </c>
      <c r="I346">
        <v>257</v>
      </c>
    </row>
    <row r="347" spans="1:9" x14ac:dyDescent="0.75">
      <c r="A347">
        <v>2000</v>
      </c>
      <c r="B347" t="s">
        <v>24</v>
      </c>
      <c r="C347" t="s">
        <v>10</v>
      </c>
      <c r="D347" t="s">
        <v>14</v>
      </c>
      <c r="E347">
        <v>26</v>
      </c>
      <c r="F347">
        <v>27.7</v>
      </c>
      <c r="G347">
        <v>79</v>
      </c>
      <c r="H347">
        <v>46.1</v>
      </c>
      <c r="I347">
        <v>258.3</v>
      </c>
    </row>
    <row r="348" spans="1:9" x14ac:dyDescent="0.75">
      <c r="A348">
        <v>2015</v>
      </c>
      <c r="B348" t="s">
        <v>19</v>
      </c>
      <c r="C348" t="s">
        <v>9</v>
      </c>
      <c r="D348" t="s">
        <v>15</v>
      </c>
      <c r="E348">
        <v>1.4</v>
      </c>
      <c r="F348">
        <v>12.9</v>
      </c>
      <c r="G348">
        <v>62.8</v>
      </c>
      <c r="H348">
        <v>29.2</v>
      </c>
      <c r="I348">
        <v>672.1</v>
      </c>
    </row>
    <row r="349" spans="1:9" x14ac:dyDescent="0.75">
      <c r="A349">
        <v>2011</v>
      </c>
      <c r="B349" t="s">
        <v>30</v>
      </c>
      <c r="C349" t="s">
        <v>12</v>
      </c>
      <c r="D349" t="s">
        <v>17</v>
      </c>
      <c r="E349">
        <v>39.799999999999997</v>
      </c>
      <c r="F349">
        <v>46.8</v>
      </c>
      <c r="G349">
        <v>88</v>
      </c>
      <c r="H349">
        <v>29.6</v>
      </c>
      <c r="I349">
        <v>751.3</v>
      </c>
    </row>
    <row r="350" spans="1:9" x14ac:dyDescent="0.75">
      <c r="A350">
        <v>2018</v>
      </c>
      <c r="B350" t="s">
        <v>26</v>
      </c>
      <c r="C350" t="s">
        <v>12</v>
      </c>
      <c r="D350" t="s">
        <v>17</v>
      </c>
      <c r="E350">
        <v>38.700000000000003</v>
      </c>
      <c r="F350">
        <v>53.3</v>
      </c>
      <c r="G350">
        <v>33.1</v>
      </c>
      <c r="H350">
        <v>17.7</v>
      </c>
      <c r="I350">
        <v>166.8</v>
      </c>
    </row>
    <row r="351" spans="1:9" x14ac:dyDescent="0.75">
      <c r="A351">
        <v>2021</v>
      </c>
      <c r="B351" t="s">
        <v>20</v>
      </c>
      <c r="C351" t="s">
        <v>10</v>
      </c>
      <c r="D351" t="s">
        <v>15</v>
      </c>
      <c r="E351">
        <v>22.5</v>
      </c>
      <c r="F351">
        <v>12.1</v>
      </c>
      <c r="G351">
        <v>60.3</v>
      </c>
      <c r="H351">
        <v>2.6</v>
      </c>
      <c r="I351">
        <v>415</v>
      </c>
    </row>
    <row r="352" spans="1:9" x14ac:dyDescent="0.75">
      <c r="A352">
        <v>2022</v>
      </c>
      <c r="B352" t="s">
        <v>21</v>
      </c>
      <c r="C352" t="s">
        <v>11</v>
      </c>
      <c r="D352" t="s">
        <v>13</v>
      </c>
      <c r="E352">
        <v>0</v>
      </c>
      <c r="F352">
        <v>39</v>
      </c>
      <c r="G352">
        <v>73.099999999999994</v>
      </c>
      <c r="H352">
        <v>1.6</v>
      </c>
      <c r="I352">
        <v>336.2</v>
      </c>
    </row>
    <row r="353" spans="1:9" x14ac:dyDescent="0.75">
      <c r="A353">
        <v>2021</v>
      </c>
      <c r="B353" t="s">
        <v>19</v>
      </c>
      <c r="C353" t="s">
        <v>9</v>
      </c>
      <c r="D353" t="s">
        <v>13</v>
      </c>
      <c r="E353">
        <v>24</v>
      </c>
      <c r="F353">
        <v>26.2</v>
      </c>
      <c r="G353">
        <v>81.8</v>
      </c>
      <c r="H353">
        <v>21.2</v>
      </c>
      <c r="I353">
        <v>709.5</v>
      </c>
    </row>
    <row r="354" spans="1:9" x14ac:dyDescent="0.75">
      <c r="A354">
        <v>2013</v>
      </c>
      <c r="B354" t="s">
        <v>19</v>
      </c>
      <c r="C354" t="s">
        <v>9</v>
      </c>
      <c r="D354" t="s">
        <v>16</v>
      </c>
      <c r="E354">
        <v>-6.4</v>
      </c>
      <c r="F354">
        <v>54.6</v>
      </c>
      <c r="G354">
        <v>40.799999999999997</v>
      </c>
      <c r="H354">
        <v>4.2</v>
      </c>
      <c r="I354">
        <v>158.5</v>
      </c>
    </row>
    <row r="355" spans="1:9" x14ac:dyDescent="0.75">
      <c r="A355">
        <v>2005</v>
      </c>
      <c r="B355" t="s">
        <v>28</v>
      </c>
      <c r="C355" t="s">
        <v>10</v>
      </c>
      <c r="D355" t="s">
        <v>17</v>
      </c>
      <c r="E355">
        <v>-8.5</v>
      </c>
      <c r="F355">
        <v>58.7</v>
      </c>
      <c r="G355">
        <v>78</v>
      </c>
      <c r="H355">
        <v>30.3</v>
      </c>
      <c r="I355">
        <v>247.8</v>
      </c>
    </row>
    <row r="356" spans="1:9" x14ac:dyDescent="0.75">
      <c r="A356">
        <v>2005</v>
      </c>
      <c r="B356" t="s">
        <v>30</v>
      </c>
      <c r="C356" t="s">
        <v>12</v>
      </c>
      <c r="D356" t="s">
        <v>16</v>
      </c>
      <c r="E356">
        <v>2.9</v>
      </c>
      <c r="F356">
        <v>26.2</v>
      </c>
      <c r="G356">
        <v>63.2</v>
      </c>
      <c r="H356">
        <v>44</v>
      </c>
      <c r="I356">
        <v>626.70000000000005</v>
      </c>
    </row>
    <row r="357" spans="1:9" x14ac:dyDescent="0.75">
      <c r="A357">
        <v>2012</v>
      </c>
      <c r="B357" t="s">
        <v>23</v>
      </c>
      <c r="C357" t="s">
        <v>9</v>
      </c>
      <c r="D357" t="s">
        <v>17</v>
      </c>
      <c r="E357">
        <v>13.1</v>
      </c>
      <c r="F357">
        <v>104.3</v>
      </c>
      <c r="G357">
        <v>53.8</v>
      </c>
      <c r="H357">
        <v>44.1</v>
      </c>
      <c r="I357">
        <v>135.9</v>
      </c>
    </row>
    <row r="358" spans="1:9" x14ac:dyDescent="0.75">
      <c r="A358">
        <v>2018</v>
      </c>
      <c r="B358" t="s">
        <v>21</v>
      </c>
      <c r="C358" t="s">
        <v>11</v>
      </c>
      <c r="D358" t="s">
        <v>14</v>
      </c>
      <c r="E358">
        <v>33.4</v>
      </c>
      <c r="F358">
        <v>50.8</v>
      </c>
      <c r="G358">
        <v>37.9</v>
      </c>
      <c r="H358">
        <v>33</v>
      </c>
      <c r="I358">
        <v>444.8</v>
      </c>
    </row>
    <row r="359" spans="1:9" x14ac:dyDescent="0.75">
      <c r="A359">
        <v>2021</v>
      </c>
      <c r="B359" t="s">
        <v>22</v>
      </c>
      <c r="C359" t="s">
        <v>11</v>
      </c>
      <c r="D359" t="s">
        <v>14</v>
      </c>
      <c r="E359">
        <v>26.4</v>
      </c>
      <c r="F359">
        <v>27.3</v>
      </c>
      <c r="G359">
        <v>81.900000000000006</v>
      </c>
      <c r="H359">
        <v>10.6</v>
      </c>
      <c r="I359">
        <v>409.5</v>
      </c>
    </row>
    <row r="360" spans="1:9" x14ac:dyDescent="0.75">
      <c r="A360">
        <v>2007</v>
      </c>
      <c r="B360" t="s">
        <v>24</v>
      </c>
      <c r="C360" t="s">
        <v>10</v>
      </c>
      <c r="D360" t="s">
        <v>18</v>
      </c>
      <c r="E360">
        <v>27.1</v>
      </c>
      <c r="F360">
        <v>11.3</v>
      </c>
      <c r="G360">
        <v>39.4</v>
      </c>
      <c r="H360">
        <v>43.1</v>
      </c>
      <c r="I360">
        <v>334.1</v>
      </c>
    </row>
    <row r="361" spans="1:9" x14ac:dyDescent="0.75">
      <c r="A361">
        <v>2001</v>
      </c>
      <c r="B361" t="s">
        <v>28</v>
      </c>
      <c r="C361" t="s">
        <v>10</v>
      </c>
      <c r="D361" t="s">
        <v>16</v>
      </c>
      <c r="E361">
        <v>11.3</v>
      </c>
      <c r="F361">
        <v>61.1</v>
      </c>
      <c r="G361">
        <v>48.6</v>
      </c>
      <c r="H361">
        <v>44.3</v>
      </c>
      <c r="I361">
        <v>376.2</v>
      </c>
    </row>
    <row r="362" spans="1:9" x14ac:dyDescent="0.75">
      <c r="A362">
        <v>2020</v>
      </c>
      <c r="B362" t="s">
        <v>22</v>
      </c>
      <c r="C362" t="s">
        <v>11</v>
      </c>
      <c r="D362" t="s">
        <v>15</v>
      </c>
      <c r="E362">
        <v>7.3</v>
      </c>
      <c r="F362">
        <v>72.400000000000006</v>
      </c>
      <c r="G362">
        <v>47.4</v>
      </c>
      <c r="H362">
        <v>9.8000000000000007</v>
      </c>
      <c r="I362">
        <v>471</v>
      </c>
    </row>
    <row r="363" spans="1:9" x14ac:dyDescent="0.75">
      <c r="A363">
        <v>2000</v>
      </c>
      <c r="B363" t="s">
        <v>28</v>
      </c>
      <c r="C363" t="s">
        <v>10</v>
      </c>
      <c r="D363" t="s">
        <v>16</v>
      </c>
      <c r="E363">
        <v>8.6</v>
      </c>
      <c r="F363">
        <v>33.5</v>
      </c>
      <c r="G363">
        <v>82.3</v>
      </c>
      <c r="H363">
        <v>36.9</v>
      </c>
      <c r="I363">
        <v>213</v>
      </c>
    </row>
    <row r="364" spans="1:9" x14ac:dyDescent="0.75">
      <c r="A364">
        <v>2014</v>
      </c>
      <c r="B364" t="s">
        <v>28</v>
      </c>
      <c r="C364" t="s">
        <v>10</v>
      </c>
      <c r="D364" t="s">
        <v>15</v>
      </c>
      <c r="E364">
        <v>39.4</v>
      </c>
      <c r="F364">
        <v>55.9</v>
      </c>
      <c r="G364">
        <v>70.400000000000006</v>
      </c>
      <c r="H364">
        <v>14.3</v>
      </c>
      <c r="I364">
        <v>500.4</v>
      </c>
    </row>
    <row r="365" spans="1:9" x14ac:dyDescent="0.75">
      <c r="A365">
        <v>2000</v>
      </c>
      <c r="B365" t="s">
        <v>28</v>
      </c>
      <c r="C365" t="s">
        <v>10</v>
      </c>
      <c r="D365" t="s">
        <v>13</v>
      </c>
      <c r="E365">
        <v>-8</v>
      </c>
      <c r="F365">
        <v>142</v>
      </c>
      <c r="G365">
        <v>77.8</v>
      </c>
      <c r="H365">
        <v>40.1</v>
      </c>
      <c r="I365">
        <v>663.8</v>
      </c>
    </row>
    <row r="366" spans="1:9" x14ac:dyDescent="0.75">
      <c r="A366">
        <v>2004</v>
      </c>
      <c r="B366" t="s">
        <v>30</v>
      </c>
      <c r="C366" t="s">
        <v>12</v>
      </c>
      <c r="D366" t="s">
        <v>16</v>
      </c>
      <c r="E366">
        <v>33.4</v>
      </c>
      <c r="F366">
        <v>93.4</v>
      </c>
      <c r="G366">
        <v>45</v>
      </c>
      <c r="H366">
        <v>49.9</v>
      </c>
      <c r="I366">
        <v>632.1</v>
      </c>
    </row>
    <row r="367" spans="1:9" x14ac:dyDescent="0.75">
      <c r="A367">
        <v>2015</v>
      </c>
      <c r="B367" t="s">
        <v>23</v>
      </c>
      <c r="C367" t="s">
        <v>9</v>
      </c>
      <c r="D367" t="s">
        <v>13</v>
      </c>
      <c r="E367">
        <v>18.899999999999999</v>
      </c>
      <c r="F367">
        <v>4.4000000000000004</v>
      </c>
      <c r="G367">
        <v>67.5</v>
      </c>
      <c r="H367">
        <v>1.5</v>
      </c>
      <c r="I367">
        <v>207.7</v>
      </c>
    </row>
    <row r="368" spans="1:9" x14ac:dyDescent="0.75">
      <c r="A368">
        <v>2018</v>
      </c>
      <c r="B368" t="s">
        <v>28</v>
      </c>
      <c r="C368" t="s">
        <v>10</v>
      </c>
      <c r="D368" t="s">
        <v>14</v>
      </c>
      <c r="E368">
        <v>11.9</v>
      </c>
      <c r="F368">
        <v>27</v>
      </c>
      <c r="G368">
        <v>64.3</v>
      </c>
      <c r="H368">
        <v>44.9</v>
      </c>
      <c r="I368">
        <v>204.5</v>
      </c>
    </row>
    <row r="369" spans="1:9" x14ac:dyDescent="0.75">
      <c r="A369">
        <v>2003</v>
      </c>
      <c r="B369" t="s">
        <v>27</v>
      </c>
      <c r="C369" t="s">
        <v>9</v>
      </c>
      <c r="D369" t="s">
        <v>14</v>
      </c>
      <c r="E369">
        <v>26.3</v>
      </c>
      <c r="F369">
        <v>45.1</v>
      </c>
      <c r="G369">
        <v>80</v>
      </c>
      <c r="H369">
        <v>31.1</v>
      </c>
      <c r="I369">
        <v>287.7</v>
      </c>
    </row>
    <row r="370" spans="1:9" x14ac:dyDescent="0.75">
      <c r="A370">
        <v>2002</v>
      </c>
      <c r="B370" t="s">
        <v>26</v>
      </c>
      <c r="C370" t="s">
        <v>12</v>
      </c>
      <c r="D370" t="s">
        <v>18</v>
      </c>
      <c r="E370">
        <v>14.3</v>
      </c>
      <c r="F370">
        <v>53</v>
      </c>
      <c r="G370">
        <v>84.4</v>
      </c>
      <c r="H370">
        <v>48.7</v>
      </c>
      <c r="I370">
        <v>352.8</v>
      </c>
    </row>
    <row r="371" spans="1:9" x14ac:dyDescent="0.75">
      <c r="A371">
        <v>2016</v>
      </c>
      <c r="B371" t="s">
        <v>22</v>
      </c>
      <c r="C371" t="s">
        <v>11</v>
      </c>
      <c r="D371" t="s">
        <v>16</v>
      </c>
      <c r="E371">
        <v>33.700000000000003</v>
      </c>
      <c r="F371">
        <v>56.8</v>
      </c>
      <c r="G371">
        <v>30.7</v>
      </c>
      <c r="H371">
        <v>23.3</v>
      </c>
      <c r="I371">
        <v>385.9</v>
      </c>
    </row>
    <row r="372" spans="1:9" x14ac:dyDescent="0.75">
      <c r="A372">
        <v>2016</v>
      </c>
      <c r="B372" t="s">
        <v>20</v>
      </c>
      <c r="C372" t="s">
        <v>10</v>
      </c>
      <c r="D372" t="s">
        <v>13</v>
      </c>
      <c r="E372">
        <v>35</v>
      </c>
      <c r="F372">
        <v>69.099999999999994</v>
      </c>
      <c r="G372">
        <v>70.400000000000006</v>
      </c>
      <c r="H372">
        <v>42.4</v>
      </c>
      <c r="I372">
        <v>575.79999999999995</v>
      </c>
    </row>
    <row r="373" spans="1:9" x14ac:dyDescent="0.75">
      <c r="A373">
        <v>2011</v>
      </c>
      <c r="B373" t="s">
        <v>29</v>
      </c>
      <c r="C373" t="s">
        <v>11</v>
      </c>
      <c r="D373" t="s">
        <v>15</v>
      </c>
      <c r="E373">
        <v>11.1</v>
      </c>
      <c r="F373">
        <v>46.3</v>
      </c>
      <c r="G373">
        <v>33.1</v>
      </c>
      <c r="H373">
        <v>3.1</v>
      </c>
      <c r="I373">
        <v>139.69999999999999</v>
      </c>
    </row>
    <row r="374" spans="1:9" x14ac:dyDescent="0.75">
      <c r="A374">
        <v>2013</v>
      </c>
      <c r="B374" t="s">
        <v>24</v>
      </c>
      <c r="C374" t="s">
        <v>10</v>
      </c>
      <c r="D374" t="s">
        <v>14</v>
      </c>
      <c r="E374">
        <v>3.8</v>
      </c>
      <c r="F374">
        <v>50.7</v>
      </c>
      <c r="G374">
        <v>62.9</v>
      </c>
      <c r="H374">
        <v>16.8</v>
      </c>
      <c r="I374">
        <v>124.3</v>
      </c>
    </row>
    <row r="375" spans="1:9" x14ac:dyDescent="0.75">
      <c r="A375">
        <v>2020</v>
      </c>
      <c r="B375" t="s">
        <v>21</v>
      </c>
      <c r="C375" t="s">
        <v>11</v>
      </c>
      <c r="D375" t="s">
        <v>14</v>
      </c>
      <c r="E375">
        <v>19.600000000000001</v>
      </c>
      <c r="F375">
        <v>96.7</v>
      </c>
      <c r="G375">
        <v>47.3</v>
      </c>
      <c r="H375">
        <v>3.4</v>
      </c>
      <c r="I375">
        <v>374.3</v>
      </c>
    </row>
    <row r="376" spans="1:9" x14ac:dyDescent="0.75">
      <c r="A376">
        <v>2005</v>
      </c>
      <c r="B376" t="s">
        <v>25</v>
      </c>
      <c r="C376" t="s">
        <v>12</v>
      </c>
      <c r="D376" t="s">
        <v>15</v>
      </c>
      <c r="E376">
        <v>35.6</v>
      </c>
      <c r="F376">
        <v>62</v>
      </c>
      <c r="G376">
        <v>48.4</v>
      </c>
      <c r="H376">
        <v>48.8</v>
      </c>
      <c r="I376">
        <v>588</v>
      </c>
    </row>
    <row r="377" spans="1:9" x14ac:dyDescent="0.75">
      <c r="A377">
        <v>2002</v>
      </c>
      <c r="B377" t="s">
        <v>23</v>
      </c>
      <c r="C377" t="s">
        <v>9</v>
      </c>
      <c r="D377" t="s">
        <v>13</v>
      </c>
      <c r="E377">
        <v>0.5</v>
      </c>
      <c r="F377">
        <v>17.5</v>
      </c>
      <c r="G377">
        <v>51.2</v>
      </c>
      <c r="H377">
        <v>40.799999999999997</v>
      </c>
      <c r="I377">
        <v>235.4</v>
      </c>
    </row>
    <row r="378" spans="1:9" x14ac:dyDescent="0.75">
      <c r="A378">
        <v>2008</v>
      </c>
      <c r="B378" t="s">
        <v>20</v>
      </c>
      <c r="C378" t="s">
        <v>10</v>
      </c>
      <c r="D378" t="s">
        <v>13</v>
      </c>
      <c r="E378">
        <v>21.1</v>
      </c>
      <c r="F378">
        <v>54.3</v>
      </c>
      <c r="G378">
        <v>67.3</v>
      </c>
      <c r="H378">
        <v>42.6</v>
      </c>
      <c r="I378">
        <v>549.1</v>
      </c>
    </row>
    <row r="379" spans="1:9" x14ac:dyDescent="0.75">
      <c r="A379">
        <v>2004</v>
      </c>
      <c r="B379" t="s">
        <v>19</v>
      </c>
      <c r="C379" t="s">
        <v>9</v>
      </c>
      <c r="D379" t="s">
        <v>16</v>
      </c>
      <c r="E379">
        <v>21.6</v>
      </c>
      <c r="F379">
        <v>45.2</v>
      </c>
      <c r="G379">
        <v>50</v>
      </c>
      <c r="H379">
        <v>46.9</v>
      </c>
      <c r="I379">
        <v>281.89999999999998</v>
      </c>
    </row>
    <row r="380" spans="1:9" x14ac:dyDescent="0.75">
      <c r="A380">
        <v>2023</v>
      </c>
      <c r="B380" t="s">
        <v>27</v>
      </c>
      <c r="C380" t="s">
        <v>9</v>
      </c>
      <c r="D380" t="s">
        <v>16</v>
      </c>
      <c r="E380">
        <v>26.7</v>
      </c>
      <c r="F380">
        <v>6.8</v>
      </c>
      <c r="G380">
        <v>74</v>
      </c>
      <c r="H380">
        <v>4.3</v>
      </c>
      <c r="I380">
        <v>720.3</v>
      </c>
    </row>
    <row r="381" spans="1:9" x14ac:dyDescent="0.75">
      <c r="A381">
        <v>2016</v>
      </c>
      <c r="B381" t="s">
        <v>25</v>
      </c>
      <c r="C381" t="s">
        <v>12</v>
      </c>
      <c r="D381" t="s">
        <v>17</v>
      </c>
      <c r="E381">
        <v>-3.4</v>
      </c>
      <c r="F381">
        <v>56.5</v>
      </c>
      <c r="G381">
        <v>54.3</v>
      </c>
      <c r="H381">
        <v>19.3</v>
      </c>
      <c r="I381">
        <v>727</v>
      </c>
    </row>
    <row r="382" spans="1:9" x14ac:dyDescent="0.75">
      <c r="A382">
        <v>2013</v>
      </c>
      <c r="B382" t="s">
        <v>29</v>
      </c>
      <c r="C382" t="s">
        <v>11</v>
      </c>
      <c r="D382" t="s">
        <v>17</v>
      </c>
      <c r="E382">
        <v>25.8</v>
      </c>
      <c r="F382">
        <v>19.8</v>
      </c>
      <c r="G382">
        <v>34.1</v>
      </c>
      <c r="H382">
        <v>3.6</v>
      </c>
      <c r="I382">
        <v>308.10000000000002</v>
      </c>
    </row>
    <row r="383" spans="1:9" x14ac:dyDescent="0.75">
      <c r="A383">
        <v>2020</v>
      </c>
      <c r="B383" t="s">
        <v>20</v>
      </c>
      <c r="C383" t="s">
        <v>10</v>
      </c>
      <c r="D383" t="s">
        <v>18</v>
      </c>
      <c r="E383">
        <v>35.5</v>
      </c>
      <c r="F383">
        <v>97.7</v>
      </c>
      <c r="G383">
        <v>77</v>
      </c>
      <c r="H383">
        <v>10.5</v>
      </c>
      <c r="I383">
        <v>261</v>
      </c>
    </row>
    <row r="384" spans="1:9" x14ac:dyDescent="0.75">
      <c r="A384">
        <v>2002</v>
      </c>
      <c r="B384" t="s">
        <v>25</v>
      </c>
      <c r="C384" t="s">
        <v>12</v>
      </c>
      <c r="D384" t="s">
        <v>14</v>
      </c>
      <c r="E384">
        <v>-1</v>
      </c>
      <c r="F384">
        <v>68.400000000000006</v>
      </c>
      <c r="G384">
        <v>47.1</v>
      </c>
      <c r="H384">
        <v>11.5</v>
      </c>
      <c r="I384">
        <v>387.9</v>
      </c>
    </row>
    <row r="385" spans="1:9" x14ac:dyDescent="0.75">
      <c r="A385">
        <v>2000</v>
      </c>
      <c r="B385" t="s">
        <v>20</v>
      </c>
      <c r="C385" t="s">
        <v>10</v>
      </c>
      <c r="D385" t="s">
        <v>16</v>
      </c>
      <c r="E385">
        <v>1.9</v>
      </c>
      <c r="F385">
        <v>16.600000000000001</v>
      </c>
      <c r="G385">
        <v>56</v>
      </c>
      <c r="H385">
        <v>23.5</v>
      </c>
      <c r="I385">
        <v>268.39999999999998</v>
      </c>
    </row>
    <row r="386" spans="1:9" x14ac:dyDescent="0.75">
      <c r="A386">
        <v>2019</v>
      </c>
      <c r="B386" t="s">
        <v>24</v>
      </c>
      <c r="C386" t="s">
        <v>10</v>
      </c>
      <c r="D386" t="s">
        <v>13</v>
      </c>
      <c r="E386">
        <v>38.6</v>
      </c>
      <c r="F386">
        <v>94.7</v>
      </c>
      <c r="G386">
        <v>71.099999999999994</v>
      </c>
      <c r="H386">
        <v>13.4</v>
      </c>
      <c r="I386">
        <v>570.70000000000005</v>
      </c>
    </row>
    <row r="387" spans="1:9" x14ac:dyDescent="0.75">
      <c r="A387">
        <v>2020</v>
      </c>
      <c r="B387" t="s">
        <v>27</v>
      </c>
      <c r="C387" t="s">
        <v>9</v>
      </c>
      <c r="D387" t="s">
        <v>15</v>
      </c>
      <c r="E387">
        <v>-1</v>
      </c>
      <c r="F387">
        <v>125.6</v>
      </c>
      <c r="G387">
        <v>49.9</v>
      </c>
      <c r="H387">
        <v>5</v>
      </c>
      <c r="I387">
        <v>678.2</v>
      </c>
    </row>
    <row r="388" spans="1:9" x14ac:dyDescent="0.75">
      <c r="A388">
        <v>2022</v>
      </c>
      <c r="B388" t="s">
        <v>29</v>
      </c>
      <c r="C388" t="s">
        <v>11</v>
      </c>
      <c r="D388" t="s">
        <v>13</v>
      </c>
      <c r="E388">
        <v>32.700000000000003</v>
      </c>
      <c r="F388">
        <v>40.9</v>
      </c>
      <c r="G388">
        <v>33.4</v>
      </c>
      <c r="H388">
        <v>8.4</v>
      </c>
      <c r="I388">
        <v>571.20000000000005</v>
      </c>
    </row>
    <row r="389" spans="1:9" x14ac:dyDescent="0.75">
      <c r="A389">
        <v>2000</v>
      </c>
      <c r="B389" t="s">
        <v>19</v>
      </c>
      <c r="C389" t="s">
        <v>9</v>
      </c>
      <c r="D389" t="s">
        <v>14</v>
      </c>
      <c r="E389">
        <v>14.6</v>
      </c>
      <c r="F389">
        <v>45</v>
      </c>
      <c r="G389">
        <v>52.4</v>
      </c>
      <c r="H389">
        <v>7.4</v>
      </c>
      <c r="I389">
        <v>677</v>
      </c>
    </row>
    <row r="390" spans="1:9" x14ac:dyDescent="0.75">
      <c r="A390">
        <v>2002</v>
      </c>
      <c r="B390" t="s">
        <v>28</v>
      </c>
      <c r="C390" t="s">
        <v>10</v>
      </c>
      <c r="D390" t="s">
        <v>17</v>
      </c>
      <c r="E390">
        <v>2.4</v>
      </c>
      <c r="F390">
        <v>88.4</v>
      </c>
      <c r="G390">
        <v>86.7</v>
      </c>
      <c r="H390">
        <v>48.7</v>
      </c>
      <c r="I390">
        <v>377.9</v>
      </c>
    </row>
    <row r="391" spans="1:9" x14ac:dyDescent="0.75">
      <c r="A391">
        <v>2017</v>
      </c>
      <c r="B391" t="s">
        <v>22</v>
      </c>
      <c r="C391" t="s">
        <v>11</v>
      </c>
      <c r="D391" t="s">
        <v>13</v>
      </c>
      <c r="E391">
        <v>33.5</v>
      </c>
      <c r="F391">
        <v>119.4</v>
      </c>
      <c r="G391">
        <v>68.5</v>
      </c>
      <c r="H391">
        <v>38</v>
      </c>
      <c r="I391">
        <v>209.4</v>
      </c>
    </row>
    <row r="392" spans="1:9" x14ac:dyDescent="0.75">
      <c r="A392">
        <v>2024</v>
      </c>
      <c r="B392" t="s">
        <v>19</v>
      </c>
      <c r="C392" t="s">
        <v>9</v>
      </c>
      <c r="D392" t="s">
        <v>18</v>
      </c>
      <c r="E392">
        <v>12.3</v>
      </c>
      <c r="F392">
        <v>9.3000000000000007</v>
      </c>
      <c r="G392">
        <v>70.3</v>
      </c>
      <c r="H392">
        <v>48.4</v>
      </c>
      <c r="I392">
        <v>616.6</v>
      </c>
    </row>
    <row r="393" spans="1:9" x14ac:dyDescent="0.75">
      <c r="A393">
        <v>2009</v>
      </c>
      <c r="B393" t="s">
        <v>28</v>
      </c>
      <c r="C393" t="s">
        <v>10</v>
      </c>
      <c r="D393" t="s">
        <v>14</v>
      </c>
      <c r="E393">
        <v>15.7</v>
      </c>
      <c r="F393">
        <v>18.5</v>
      </c>
      <c r="G393">
        <v>67.900000000000006</v>
      </c>
      <c r="H393">
        <v>22</v>
      </c>
      <c r="I393">
        <v>352.3</v>
      </c>
    </row>
    <row r="394" spans="1:9" x14ac:dyDescent="0.75">
      <c r="A394">
        <v>2021</v>
      </c>
      <c r="B394" t="s">
        <v>30</v>
      </c>
      <c r="C394" t="s">
        <v>12</v>
      </c>
      <c r="D394" t="s">
        <v>17</v>
      </c>
      <c r="E394">
        <v>8</v>
      </c>
      <c r="F394">
        <v>35.700000000000003</v>
      </c>
      <c r="G394">
        <v>41.9</v>
      </c>
      <c r="H394">
        <v>13.9</v>
      </c>
      <c r="I394">
        <v>569.9</v>
      </c>
    </row>
    <row r="395" spans="1:9" x14ac:dyDescent="0.75">
      <c r="A395">
        <v>2025</v>
      </c>
      <c r="B395" t="s">
        <v>30</v>
      </c>
      <c r="C395" t="s">
        <v>12</v>
      </c>
      <c r="D395" t="s">
        <v>15</v>
      </c>
      <c r="E395">
        <v>19.600000000000001</v>
      </c>
      <c r="F395">
        <v>39</v>
      </c>
      <c r="G395">
        <v>55.1</v>
      </c>
      <c r="H395">
        <v>39.9</v>
      </c>
      <c r="I395">
        <v>289.5</v>
      </c>
    </row>
    <row r="396" spans="1:9" x14ac:dyDescent="0.75">
      <c r="A396">
        <v>2002</v>
      </c>
      <c r="B396" t="s">
        <v>30</v>
      </c>
      <c r="C396" t="s">
        <v>12</v>
      </c>
      <c r="D396" t="s">
        <v>17</v>
      </c>
      <c r="E396">
        <v>-1.8</v>
      </c>
      <c r="F396">
        <v>86.7</v>
      </c>
      <c r="G396">
        <v>75.099999999999994</v>
      </c>
      <c r="H396">
        <v>16.3</v>
      </c>
      <c r="I396">
        <v>156.9</v>
      </c>
    </row>
    <row r="397" spans="1:9" x14ac:dyDescent="0.75">
      <c r="A397">
        <v>2007</v>
      </c>
      <c r="B397" t="s">
        <v>23</v>
      </c>
      <c r="C397" t="s">
        <v>9</v>
      </c>
      <c r="D397" t="s">
        <v>18</v>
      </c>
      <c r="E397">
        <v>9.6</v>
      </c>
      <c r="F397">
        <v>119.9</v>
      </c>
      <c r="G397">
        <v>36.1</v>
      </c>
      <c r="H397">
        <v>15</v>
      </c>
      <c r="I397">
        <v>794.8</v>
      </c>
    </row>
    <row r="398" spans="1:9" x14ac:dyDescent="0.75">
      <c r="A398">
        <v>2013</v>
      </c>
      <c r="B398" t="s">
        <v>26</v>
      </c>
      <c r="C398" t="s">
        <v>12</v>
      </c>
      <c r="D398" t="s">
        <v>14</v>
      </c>
      <c r="E398">
        <v>38.5</v>
      </c>
      <c r="F398">
        <v>125.9</v>
      </c>
      <c r="G398">
        <v>46.7</v>
      </c>
      <c r="H398">
        <v>11.6</v>
      </c>
      <c r="I398">
        <v>209.3</v>
      </c>
    </row>
    <row r="399" spans="1:9" x14ac:dyDescent="0.75">
      <c r="A399">
        <v>2023</v>
      </c>
      <c r="B399" t="s">
        <v>21</v>
      </c>
      <c r="C399" t="s">
        <v>11</v>
      </c>
      <c r="D399" t="s">
        <v>15</v>
      </c>
      <c r="E399">
        <v>2.9</v>
      </c>
      <c r="F399">
        <v>9</v>
      </c>
      <c r="G399">
        <v>46.6</v>
      </c>
      <c r="H399">
        <v>6.5</v>
      </c>
      <c r="I399">
        <v>791.9</v>
      </c>
    </row>
    <row r="400" spans="1:9" x14ac:dyDescent="0.75">
      <c r="A400">
        <v>2017</v>
      </c>
      <c r="B400" t="s">
        <v>21</v>
      </c>
      <c r="C400" t="s">
        <v>11</v>
      </c>
      <c r="D400" t="s">
        <v>18</v>
      </c>
      <c r="E400">
        <v>22.8</v>
      </c>
      <c r="F400">
        <v>24.8</v>
      </c>
      <c r="G400">
        <v>55.9</v>
      </c>
      <c r="H400">
        <v>12.8</v>
      </c>
      <c r="I400">
        <v>784.1</v>
      </c>
    </row>
    <row r="401" spans="1:9" x14ac:dyDescent="0.75">
      <c r="A401">
        <v>2014</v>
      </c>
      <c r="B401" t="s">
        <v>30</v>
      </c>
      <c r="C401" t="s">
        <v>12</v>
      </c>
      <c r="D401" t="s">
        <v>17</v>
      </c>
      <c r="E401">
        <v>6.3</v>
      </c>
      <c r="F401">
        <v>30.4</v>
      </c>
      <c r="G401">
        <v>88.8</v>
      </c>
      <c r="H401">
        <v>17.8</v>
      </c>
      <c r="I401">
        <v>655.7</v>
      </c>
    </row>
    <row r="402" spans="1:9" x14ac:dyDescent="0.75">
      <c r="A402">
        <v>2021</v>
      </c>
      <c r="B402" t="s">
        <v>22</v>
      </c>
      <c r="C402" t="s">
        <v>11</v>
      </c>
      <c r="D402" t="s">
        <v>18</v>
      </c>
      <c r="E402">
        <v>28.7</v>
      </c>
      <c r="F402">
        <v>24.7</v>
      </c>
      <c r="G402">
        <v>34.1</v>
      </c>
      <c r="H402">
        <v>33.700000000000003</v>
      </c>
      <c r="I402">
        <v>561.6</v>
      </c>
    </row>
    <row r="403" spans="1:9" x14ac:dyDescent="0.75">
      <c r="A403">
        <v>2022</v>
      </c>
      <c r="B403" t="s">
        <v>29</v>
      </c>
      <c r="C403" t="s">
        <v>11</v>
      </c>
      <c r="D403" t="s">
        <v>14</v>
      </c>
      <c r="E403">
        <v>-3.5</v>
      </c>
      <c r="F403">
        <v>68.3</v>
      </c>
      <c r="G403">
        <v>61.1</v>
      </c>
      <c r="H403">
        <v>3.1</v>
      </c>
      <c r="I403">
        <v>504.5</v>
      </c>
    </row>
    <row r="404" spans="1:9" x14ac:dyDescent="0.75">
      <c r="A404">
        <v>2001</v>
      </c>
      <c r="B404" t="s">
        <v>27</v>
      </c>
      <c r="C404" t="s">
        <v>9</v>
      </c>
      <c r="D404" t="s">
        <v>16</v>
      </c>
      <c r="E404">
        <v>38.5</v>
      </c>
      <c r="F404">
        <v>74.3</v>
      </c>
      <c r="G404">
        <v>40.799999999999997</v>
      </c>
      <c r="H404">
        <v>10.5</v>
      </c>
      <c r="I404">
        <v>706.3</v>
      </c>
    </row>
    <row r="405" spans="1:9" x14ac:dyDescent="0.75">
      <c r="A405">
        <v>2009</v>
      </c>
      <c r="B405" t="s">
        <v>29</v>
      </c>
      <c r="C405" t="s">
        <v>11</v>
      </c>
      <c r="D405" t="s">
        <v>18</v>
      </c>
      <c r="E405">
        <v>12.7</v>
      </c>
      <c r="F405">
        <v>50.2</v>
      </c>
      <c r="G405">
        <v>88.2</v>
      </c>
      <c r="H405">
        <v>40.5</v>
      </c>
      <c r="I405">
        <v>302.60000000000002</v>
      </c>
    </row>
    <row r="406" spans="1:9" x14ac:dyDescent="0.75">
      <c r="A406">
        <v>2001</v>
      </c>
      <c r="B406" t="s">
        <v>27</v>
      </c>
      <c r="C406" t="s">
        <v>9</v>
      </c>
      <c r="D406" t="s">
        <v>18</v>
      </c>
      <c r="E406">
        <v>1.8</v>
      </c>
      <c r="F406">
        <v>46.7</v>
      </c>
      <c r="G406">
        <v>36.799999999999997</v>
      </c>
      <c r="H406">
        <v>7.3</v>
      </c>
      <c r="I406">
        <v>427.4</v>
      </c>
    </row>
    <row r="407" spans="1:9" x14ac:dyDescent="0.75">
      <c r="A407">
        <v>2025</v>
      </c>
      <c r="B407" t="s">
        <v>29</v>
      </c>
      <c r="C407" t="s">
        <v>11</v>
      </c>
      <c r="D407" t="s">
        <v>17</v>
      </c>
      <c r="E407">
        <v>-6.3</v>
      </c>
      <c r="F407">
        <v>37</v>
      </c>
      <c r="G407">
        <v>54.2</v>
      </c>
      <c r="H407">
        <v>17.100000000000001</v>
      </c>
      <c r="I407">
        <v>533.6</v>
      </c>
    </row>
    <row r="408" spans="1:9" x14ac:dyDescent="0.75">
      <c r="A408">
        <v>2016</v>
      </c>
      <c r="B408" t="s">
        <v>26</v>
      </c>
      <c r="C408" t="s">
        <v>12</v>
      </c>
      <c r="D408" t="s">
        <v>17</v>
      </c>
      <c r="E408">
        <v>-1.5</v>
      </c>
      <c r="F408">
        <v>40.6</v>
      </c>
      <c r="G408">
        <v>74.3</v>
      </c>
      <c r="H408">
        <v>43.2</v>
      </c>
      <c r="I408">
        <v>387.8</v>
      </c>
    </row>
    <row r="409" spans="1:9" x14ac:dyDescent="0.75">
      <c r="A409">
        <v>2007</v>
      </c>
      <c r="B409" t="s">
        <v>23</v>
      </c>
      <c r="C409" t="s">
        <v>9</v>
      </c>
      <c r="D409" t="s">
        <v>15</v>
      </c>
      <c r="E409">
        <v>16</v>
      </c>
      <c r="F409">
        <v>141</v>
      </c>
      <c r="G409">
        <v>72.3</v>
      </c>
      <c r="H409">
        <v>7.7</v>
      </c>
      <c r="I409">
        <v>399.2</v>
      </c>
    </row>
    <row r="410" spans="1:9" x14ac:dyDescent="0.75">
      <c r="A410">
        <v>2000</v>
      </c>
      <c r="B410" t="s">
        <v>23</v>
      </c>
      <c r="C410" t="s">
        <v>9</v>
      </c>
      <c r="D410" t="s">
        <v>17</v>
      </c>
      <c r="E410">
        <v>6.9</v>
      </c>
      <c r="F410">
        <v>82.1</v>
      </c>
      <c r="G410">
        <v>55.4</v>
      </c>
      <c r="H410">
        <v>4.0999999999999996</v>
      </c>
      <c r="I410">
        <v>331.2</v>
      </c>
    </row>
    <row r="411" spans="1:9" x14ac:dyDescent="0.75">
      <c r="A411">
        <v>2008</v>
      </c>
      <c r="B411" t="s">
        <v>30</v>
      </c>
      <c r="C411" t="s">
        <v>12</v>
      </c>
      <c r="D411" t="s">
        <v>13</v>
      </c>
      <c r="E411">
        <v>31.4</v>
      </c>
      <c r="F411">
        <v>38.200000000000003</v>
      </c>
      <c r="G411">
        <v>50.8</v>
      </c>
      <c r="H411">
        <v>24.2</v>
      </c>
      <c r="I411">
        <v>495</v>
      </c>
    </row>
    <row r="412" spans="1:9" x14ac:dyDescent="0.75">
      <c r="A412">
        <v>2010</v>
      </c>
      <c r="B412" t="s">
        <v>28</v>
      </c>
      <c r="C412" t="s">
        <v>10</v>
      </c>
      <c r="D412" t="s">
        <v>14</v>
      </c>
      <c r="E412">
        <v>11.5</v>
      </c>
      <c r="F412">
        <v>46</v>
      </c>
      <c r="G412">
        <v>53.9</v>
      </c>
      <c r="H412">
        <v>15.1</v>
      </c>
      <c r="I412">
        <v>695.4</v>
      </c>
    </row>
    <row r="413" spans="1:9" x14ac:dyDescent="0.75">
      <c r="A413">
        <v>2021</v>
      </c>
      <c r="B413" t="s">
        <v>25</v>
      </c>
      <c r="C413" t="s">
        <v>12</v>
      </c>
      <c r="D413" t="s">
        <v>14</v>
      </c>
      <c r="E413">
        <v>2.4</v>
      </c>
      <c r="F413">
        <v>69.400000000000006</v>
      </c>
      <c r="G413">
        <v>45.9</v>
      </c>
      <c r="H413">
        <v>28.2</v>
      </c>
      <c r="I413">
        <v>241.1</v>
      </c>
    </row>
    <row r="414" spans="1:9" x14ac:dyDescent="0.75">
      <c r="A414">
        <v>2015</v>
      </c>
      <c r="B414" t="s">
        <v>23</v>
      </c>
      <c r="C414" t="s">
        <v>9</v>
      </c>
      <c r="D414" t="s">
        <v>16</v>
      </c>
      <c r="E414">
        <v>20.9</v>
      </c>
      <c r="F414">
        <v>16.5</v>
      </c>
      <c r="G414">
        <v>42.3</v>
      </c>
      <c r="H414">
        <v>40.200000000000003</v>
      </c>
      <c r="I414">
        <v>754.1</v>
      </c>
    </row>
    <row r="415" spans="1:9" x14ac:dyDescent="0.75">
      <c r="A415">
        <v>2006</v>
      </c>
      <c r="B415" t="s">
        <v>23</v>
      </c>
      <c r="C415" t="s">
        <v>9</v>
      </c>
      <c r="D415" t="s">
        <v>16</v>
      </c>
      <c r="E415">
        <v>25.3</v>
      </c>
      <c r="F415">
        <v>55.7</v>
      </c>
      <c r="G415">
        <v>59</v>
      </c>
      <c r="H415">
        <v>6.9</v>
      </c>
      <c r="I415">
        <v>582.4</v>
      </c>
    </row>
    <row r="416" spans="1:9" x14ac:dyDescent="0.75">
      <c r="A416">
        <v>2009</v>
      </c>
      <c r="B416" t="s">
        <v>19</v>
      </c>
      <c r="C416" t="s">
        <v>9</v>
      </c>
      <c r="D416" t="s">
        <v>14</v>
      </c>
      <c r="E416">
        <v>-1.6</v>
      </c>
      <c r="F416">
        <v>79</v>
      </c>
      <c r="G416">
        <v>46.1</v>
      </c>
      <c r="H416">
        <v>29</v>
      </c>
      <c r="I416">
        <v>676.3</v>
      </c>
    </row>
    <row r="417" spans="1:9" x14ac:dyDescent="0.75">
      <c r="A417">
        <v>2022</v>
      </c>
      <c r="B417" t="s">
        <v>19</v>
      </c>
      <c r="C417" t="s">
        <v>9</v>
      </c>
      <c r="D417" t="s">
        <v>16</v>
      </c>
      <c r="E417">
        <v>-1.6</v>
      </c>
      <c r="F417">
        <v>72</v>
      </c>
      <c r="G417">
        <v>47.2</v>
      </c>
      <c r="H417">
        <v>25.3</v>
      </c>
      <c r="I417">
        <v>489.3</v>
      </c>
    </row>
    <row r="418" spans="1:9" x14ac:dyDescent="0.75">
      <c r="A418">
        <v>2025</v>
      </c>
      <c r="B418" t="s">
        <v>28</v>
      </c>
      <c r="C418" t="s">
        <v>10</v>
      </c>
      <c r="D418" t="s">
        <v>15</v>
      </c>
      <c r="E418">
        <v>-8.1999999999999993</v>
      </c>
      <c r="F418">
        <v>25.3</v>
      </c>
      <c r="G418">
        <v>69.400000000000006</v>
      </c>
      <c r="H418">
        <v>7.2</v>
      </c>
      <c r="I418">
        <v>645.70000000000005</v>
      </c>
    </row>
    <row r="419" spans="1:9" x14ac:dyDescent="0.75">
      <c r="A419">
        <v>2002</v>
      </c>
      <c r="B419" t="s">
        <v>24</v>
      </c>
      <c r="C419" t="s">
        <v>10</v>
      </c>
      <c r="D419" t="s">
        <v>17</v>
      </c>
      <c r="E419">
        <v>26.8</v>
      </c>
      <c r="F419">
        <v>29.6</v>
      </c>
      <c r="G419">
        <v>88.1</v>
      </c>
      <c r="H419">
        <v>31.2</v>
      </c>
      <c r="I419">
        <v>111.3</v>
      </c>
    </row>
    <row r="420" spans="1:9" x14ac:dyDescent="0.75">
      <c r="A420">
        <v>2017</v>
      </c>
      <c r="B420" t="s">
        <v>25</v>
      </c>
      <c r="C420" t="s">
        <v>12</v>
      </c>
      <c r="D420" t="s">
        <v>14</v>
      </c>
      <c r="E420">
        <v>23.2</v>
      </c>
      <c r="F420">
        <v>5.8</v>
      </c>
      <c r="G420">
        <v>66.2</v>
      </c>
      <c r="H420">
        <v>13.7</v>
      </c>
      <c r="I420">
        <v>672.9</v>
      </c>
    </row>
    <row r="421" spans="1:9" x14ac:dyDescent="0.75">
      <c r="A421">
        <v>2024</v>
      </c>
      <c r="B421" t="s">
        <v>22</v>
      </c>
      <c r="C421" t="s">
        <v>11</v>
      </c>
      <c r="D421" t="s">
        <v>16</v>
      </c>
      <c r="E421">
        <v>13.7</v>
      </c>
      <c r="F421">
        <v>84.9</v>
      </c>
      <c r="G421">
        <v>34.6</v>
      </c>
      <c r="H421">
        <v>24.4</v>
      </c>
      <c r="I421">
        <v>128.1</v>
      </c>
    </row>
    <row r="422" spans="1:9" x14ac:dyDescent="0.75">
      <c r="A422">
        <v>2023</v>
      </c>
      <c r="B422" t="s">
        <v>19</v>
      </c>
      <c r="C422" t="s">
        <v>9</v>
      </c>
      <c r="D422" t="s">
        <v>14</v>
      </c>
      <c r="E422">
        <v>32.200000000000003</v>
      </c>
      <c r="F422">
        <v>181</v>
      </c>
      <c r="G422">
        <v>34.5</v>
      </c>
      <c r="H422">
        <v>4.0999999999999996</v>
      </c>
      <c r="I422">
        <v>722.9</v>
      </c>
    </row>
    <row r="423" spans="1:9" x14ac:dyDescent="0.75">
      <c r="A423">
        <v>2012</v>
      </c>
      <c r="B423" t="s">
        <v>22</v>
      </c>
      <c r="C423" t="s">
        <v>11</v>
      </c>
      <c r="D423" t="s">
        <v>13</v>
      </c>
      <c r="E423">
        <v>30.3</v>
      </c>
      <c r="F423">
        <v>22.2</v>
      </c>
      <c r="G423">
        <v>87.1</v>
      </c>
      <c r="H423">
        <v>23</v>
      </c>
      <c r="I423">
        <v>794.4</v>
      </c>
    </row>
    <row r="424" spans="1:9" x14ac:dyDescent="0.75">
      <c r="A424">
        <v>2025</v>
      </c>
      <c r="B424" t="s">
        <v>20</v>
      </c>
      <c r="C424" t="s">
        <v>10</v>
      </c>
      <c r="D424" t="s">
        <v>18</v>
      </c>
      <c r="E424">
        <v>19.3</v>
      </c>
      <c r="F424">
        <v>105.9</v>
      </c>
      <c r="G424">
        <v>47.8</v>
      </c>
      <c r="H424">
        <v>15.3</v>
      </c>
      <c r="I424">
        <v>305.8</v>
      </c>
    </row>
    <row r="425" spans="1:9" x14ac:dyDescent="0.75">
      <c r="A425">
        <v>2006</v>
      </c>
      <c r="B425" t="s">
        <v>19</v>
      </c>
      <c r="C425" t="s">
        <v>9</v>
      </c>
      <c r="D425" t="s">
        <v>17</v>
      </c>
      <c r="E425">
        <v>33.4</v>
      </c>
      <c r="F425">
        <v>170.7</v>
      </c>
      <c r="G425">
        <v>35.5</v>
      </c>
      <c r="H425">
        <v>41.1</v>
      </c>
      <c r="I425">
        <v>247.2</v>
      </c>
    </row>
    <row r="426" spans="1:9" x14ac:dyDescent="0.75">
      <c r="A426">
        <v>2024</v>
      </c>
      <c r="B426" t="s">
        <v>26</v>
      </c>
      <c r="C426" t="s">
        <v>12</v>
      </c>
      <c r="D426" t="s">
        <v>14</v>
      </c>
      <c r="E426">
        <v>0.3</v>
      </c>
      <c r="F426">
        <v>34.1</v>
      </c>
      <c r="G426">
        <v>65.900000000000006</v>
      </c>
      <c r="H426">
        <v>2.8</v>
      </c>
      <c r="I426">
        <v>635.79999999999995</v>
      </c>
    </row>
    <row r="427" spans="1:9" x14ac:dyDescent="0.75">
      <c r="A427">
        <v>2003</v>
      </c>
      <c r="B427" t="s">
        <v>24</v>
      </c>
      <c r="C427" t="s">
        <v>10</v>
      </c>
      <c r="D427" t="s">
        <v>18</v>
      </c>
      <c r="E427">
        <v>-4.4000000000000004</v>
      </c>
      <c r="F427">
        <v>46</v>
      </c>
      <c r="G427">
        <v>67.400000000000006</v>
      </c>
      <c r="H427">
        <v>20.9</v>
      </c>
      <c r="I427">
        <v>277.10000000000002</v>
      </c>
    </row>
    <row r="428" spans="1:9" x14ac:dyDescent="0.75">
      <c r="A428">
        <v>2012</v>
      </c>
      <c r="B428" t="s">
        <v>25</v>
      </c>
      <c r="C428" t="s">
        <v>12</v>
      </c>
      <c r="D428" t="s">
        <v>16</v>
      </c>
      <c r="E428">
        <v>3.5</v>
      </c>
      <c r="F428">
        <v>60.5</v>
      </c>
      <c r="G428">
        <v>68.900000000000006</v>
      </c>
      <c r="H428">
        <v>22.9</v>
      </c>
      <c r="I428">
        <v>705.9</v>
      </c>
    </row>
    <row r="429" spans="1:9" x14ac:dyDescent="0.75">
      <c r="A429">
        <v>2019</v>
      </c>
      <c r="B429" t="s">
        <v>28</v>
      </c>
      <c r="C429" t="s">
        <v>10</v>
      </c>
      <c r="D429" t="s">
        <v>18</v>
      </c>
      <c r="E429">
        <v>-7.1</v>
      </c>
      <c r="F429">
        <v>70.400000000000006</v>
      </c>
      <c r="G429">
        <v>46</v>
      </c>
      <c r="H429">
        <v>36.299999999999997</v>
      </c>
      <c r="I429">
        <v>172</v>
      </c>
    </row>
    <row r="430" spans="1:9" x14ac:dyDescent="0.75">
      <c r="A430">
        <v>2000</v>
      </c>
      <c r="B430" t="s">
        <v>20</v>
      </c>
      <c r="C430" t="s">
        <v>10</v>
      </c>
      <c r="D430" t="s">
        <v>17</v>
      </c>
      <c r="E430">
        <v>16.600000000000001</v>
      </c>
      <c r="F430">
        <v>62.9</v>
      </c>
      <c r="G430">
        <v>30.9</v>
      </c>
      <c r="H430">
        <v>28.7</v>
      </c>
      <c r="I430">
        <v>188.2</v>
      </c>
    </row>
    <row r="431" spans="1:9" x14ac:dyDescent="0.75">
      <c r="A431">
        <v>2007</v>
      </c>
      <c r="B431" t="s">
        <v>25</v>
      </c>
      <c r="C431" t="s">
        <v>12</v>
      </c>
      <c r="D431" t="s">
        <v>14</v>
      </c>
      <c r="E431">
        <v>36.799999999999997</v>
      </c>
      <c r="F431">
        <v>36.299999999999997</v>
      </c>
      <c r="G431">
        <v>87.9</v>
      </c>
      <c r="H431">
        <v>33.4</v>
      </c>
      <c r="I431">
        <v>785.4</v>
      </c>
    </row>
    <row r="432" spans="1:9" x14ac:dyDescent="0.75">
      <c r="A432">
        <v>2013</v>
      </c>
      <c r="B432" t="s">
        <v>30</v>
      </c>
      <c r="C432" t="s">
        <v>12</v>
      </c>
      <c r="D432" t="s">
        <v>13</v>
      </c>
      <c r="E432">
        <v>-8</v>
      </c>
      <c r="F432">
        <v>78.099999999999994</v>
      </c>
      <c r="G432">
        <v>45.1</v>
      </c>
      <c r="H432">
        <v>38.9</v>
      </c>
      <c r="I432">
        <v>571.70000000000005</v>
      </c>
    </row>
    <row r="433" spans="1:9" x14ac:dyDescent="0.75">
      <c r="A433">
        <v>2015</v>
      </c>
      <c r="B433" t="s">
        <v>26</v>
      </c>
      <c r="C433" t="s">
        <v>12</v>
      </c>
      <c r="D433" t="s">
        <v>16</v>
      </c>
      <c r="E433">
        <v>-3.9</v>
      </c>
      <c r="F433">
        <v>37</v>
      </c>
      <c r="G433">
        <v>70.599999999999994</v>
      </c>
      <c r="H433">
        <v>43.1</v>
      </c>
      <c r="I433">
        <v>692.8</v>
      </c>
    </row>
    <row r="434" spans="1:9" x14ac:dyDescent="0.75">
      <c r="A434">
        <v>2013</v>
      </c>
      <c r="B434" t="s">
        <v>25</v>
      </c>
      <c r="C434" t="s">
        <v>12</v>
      </c>
      <c r="D434" t="s">
        <v>14</v>
      </c>
      <c r="E434">
        <v>12.6</v>
      </c>
      <c r="F434">
        <v>66.099999999999994</v>
      </c>
      <c r="G434">
        <v>72.400000000000006</v>
      </c>
      <c r="H434">
        <v>15.7</v>
      </c>
      <c r="I434">
        <v>327</v>
      </c>
    </row>
    <row r="435" spans="1:9" x14ac:dyDescent="0.75">
      <c r="A435">
        <v>2011</v>
      </c>
      <c r="B435" t="s">
        <v>26</v>
      </c>
      <c r="C435" t="s">
        <v>12</v>
      </c>
      <c r="D435" t="s">
        <v>17</v>
      </c>
      <c r="E435">
        <v>36.700000000000003</v>
      </c>
      <c r="F435">
        <v>48.9</v>
      </c>
      <c r="G435">
        <v>66.599999999999994</v>
      </c>
      <c r="H435">
        <v>26.9</v>
      </c>
      <c r="I435">
        <v>573.5</v>
      </c>
    </row>
    <row r="436" spans="1:9" x14ac:dyDescent="0.75">
      <c r="A436">
        <v>2018</v>
      </c>
      <c r="B436" t="s">
        <v>26</v>
      </c>
      <c r="C436" t="s">
        <v>12</v>
      </c>
      <c r="D436" t="s">
        <v>16</v>
      </c>
      <c r="E436">
        <v>5.8</v>
      </c>
      <c r="F436">
        <v>8</v>
      </c>
      <c r="G436">
        <v>48.8</v>
      </c>
      <c r="H436">
        <v>42</v>
      </c>
      <c r="I436">
        <v>516</v>
      </c>
    </row>
    <row r="437" spans="1:9" x14ac:dyDescent="0.75">
      <c r="A437">
        <v>2022</v>
      </c>
      <c r="B437" t="s">
        <v>22</v>
      </c>
      <c r="C437" t="s">
        <v>11</v>
      </c>
      <c r="D437" t="s">
        <v>15</v>
      </c>
      <c r="E437">
        <v>15.4</v>
      </c>
      <c r="F437">
        <v>116.5</v>
      </c>
      <c r="G437">
        <v>46.3</v>
      </c>
      <c r="H437">
        <v>49.5</v>
      </c>
      <c r="I437">
        <v>522.20000000000005</v>
      </c>
    </row>
    <row r="438" spans="1:9" x14ac:dyDescent="0.75">
      <c r="A438">
        <v>2014</v>
      </c>
      <c r="B438" t="s">
        <v>29</v>
      </c>
      <c r="C438" t="s">
        <v>11</v>
      </c>
      <c r="D438" t="s">
        <v>18</v>
      </c>
      <c r="E438">
        <v>-7.9</v>
      </c>
      <c r="F438">
        <v>30.3</v>
      </c>
      <c r="G438">
        <v>65.900000000000006</v>
      </c>
      <c r="H438">
        <v>44.5</v>
      </c>
      <c r="I438">
        <v>577.79999999999995</v>
      </c>
    </row>
    <row r="439" spans="1:9" x14ac:dyDescent="0.75">
      <c r="A439">
        <v>2001</v>
      </c>
      <c r="B439" t="s">
        <v>30</v>
      </c>
      <c r="C439" t="s">
        <v>12</v>
      </c>
      <c r="D439" t="s">
        <v>17</v>
      </c>
      <c r="E439">
        <v>-2.6</v>
      </c>
      <c r="F439">
        <v>124.4</v>
      </c>
      <c r="G439">
        <v>82</v>
      </c>
      <c r="H439">
        <v>18.600000000000001</v>
      </c>
      <c r="I439">
        <v>502.8</v>
      </c>
    </row>
    <row r="440" spans="1:9" x14ac:dyDescent="0.75">
      <c r="A440">
        <v>2001</v>
      </c>
      <c r="B440" t="s">
        <v>20</v>
      </c>
      <c r="C440" t="s">
        <v>10</v>
      </c>
      <c r="D440" t="s">
        <v>15</v>
      </c>
      <c r="E440">
        <v>39.299999999999997</v>
      </c>
      <c r="F440">
        <v>103.1</v>
      </c>
      <c r="G440">
        <v>86.8</v>
      </c>
      <c r="H440">
        <v>9.8000000000000007</v>
      </c>
      <c r="I440">
        <v>400.3</v>
      </c>
    </row>
    <row r="441" spans="1:9" x14ac:dyDescent="0.75">
      <c r="A441">
        <v>2022</v>
      </c>
      <c r="B441" t="s">
        <v>25</v>
      </c>
      <c r="C441" t="s">
        <v>12</v>
      </c>
      <c r="D441" t="s">
        <v>14</v>
      </c>
      <c r="E441">
        <v>38.299999999999997</v>
      </c>
      <c r="F441">
        <v>59.2</v>
      </c>
      <c r="G441">
        <v>36.4</v>
      </c>
      <c r="H441">
        <v>24.5</v>
      </c>
      <c r="I441">
        <v>293.10000000000002</v>
      </c>
    </row>
    <row r="442" spans="1:9" x14ac:dyDescent="0.75">
      <c r="A442">
        <v>2021</v>
      </c>
      <c r="B442" t="s">
        <v>27</v>
      </c>
      <c r="C442" t="s">
        <v>9</v>
      </c>
      <c r="D442" t="s">
        <v>13</v>
      </c>
      <c r="E442">
        <v>-9.8000000000000007</v>
      </c>
      <c r="F442">
        <v>73</v>
      </c>
      <c r="G442">
        <v>39.299999999999997</v>
      </c>
      <c r="H442">
        <v>37.1</v>
      </c>
      <c r="I442">
        <v>638</v>
      </c>
    </row>
    <row r="443" spans="1:9" x14ac:dyDescent="0.75">
      <c r="A443">
        <v>2018</v>
      </c>
      <c r="B443" t="s">
        <v>20</v>
      </c>
      <c r="C443" t="s">
        <v>10</v>
      </c>
      <c r="D443" t="s">
        <v>16</v>
      </c>
      <c r="E443">
        <v>37.6</v>
      </c>
      <c r="F443">
        <v>79.400000000000006</v>
      </c>
      <c r="G443">
        <v>86.7</v>
      </c>
      <c r="H443">
        <v>24.6</v>
      </c>
      <c r="I443">
        <v>258.39999999999998</v>
      </c>
    </row>
    <row r="444" spans="1:9" x14ac:dyDescent="0.75">
      <c r="A444">
        <v>2024</v>
      </c>
      <c r="B444" t="s">
        <v>29</v>
      </c>
      <c r="C444" t="s">
        <v>11</v>
      </c>
      <c r="D444" t="s">
        <v>18</v>
      </c>
      <c r="E444">
        <v>22</v>
      </c>
      <c r="F444">
        <v>42.7</v>
      </c>
      <c r="G444">
        <v>74.2</v>
      </c>
      <c r="H444">
        <v>24.2</v>
      </c>
      <c r="I444">
        <v>584.6</v>
      </c>
    </row>
    <row r="445" spans="1:9" x14ac:dyDescent="0.75">
      <c r="A445">
        <v>2025</v>
      </c>
      <c r="B445" t="s">
        <v>20</v>
      </c>
      <c r="C445" t="s">
        <v>10</v>
      </c>
      <c r="D445" t="s">
        <v>16</v>
      </c>
      <c r="E445">
        <v>33.4</v>
      </c>
      <c r="F445">
        <v>44.4</v>
      </c>
      <c r="G445">
        <v>83</v>
      </c>
      <c r="H445">
        <v>41.9</v>
      </c>
      <c r="I445">
        <v>263.3</v>
      </c>
    </row>
    <row r="446" spans="1:9" x14ac:dyDescent="0.75">
      <c r="A446">
        <v>2021</v>
      </c>
      <c r="B446" t="s">
        <v>23</v>
      </c>
      <c r="C446" t="s">
        <v>9</v>
      </c>
      <c r="D446" t="s">
        <v>14</v>
      </c>
      <c r="E446">
        <v>12.7</v>
      </c>
      <c r="F446">
        <v>76.7</v>
      </c>
      <c r="G446">
        <v>42.2</v>
      </c>
      <c r="H446">
        <v>18.100000000000001</v>
      </c>
      <c r="I446">
        <v>537.70000000000005</v>
      </c>
    </row>
    <row r="447" spans="1:9" x14ac:dyDescent="0.75">
      <c r="A447">
        <v>2025</v>
      </c>
      <c r="B447" t="s">
        <v>27</v>
      </c>
      <c r="C447" t="s">
        <v>9</v>
      </c>
      <c r="D447" t="s">
        <v>16</v>
      </c>
      <c r="E447">
        <v>15.8</v>
      </c>
      <c r="F447">
        <v>49.3</v>
      </c>
      <c r="G447">
        <v>65.3</v>
      </c>
      <c r="H447">
        <v>43</v>
      </c>
      <c r="I447">
        <v>623</v>
      </c>
    </row>
    <row r="448" spans="1:9" x14ac:dyDescent="0.75">
      <c r="A448">
        <v>2025</v>
      </c>
      <c r="B448" t="s">
        <v>29</v>
      </c>
      <c r="C448" t="s">
        <v>11</v>
      </c>
      <c r="D448" t="s">
        <v>18</v>
      </c>
      <c r="E448">
        <v>14.4</v>
      </c>
      <c r="F448">
        <v>36.4</v>
      </c>
      <c r="G448">
        <v>72.099999999999994</v>
      </c>
      <c r="H448">
        <v>20.3</v>
      </c>
      <c r="I448">
        <v>253.1</v>
      </c>
    </row>
    <row r="449" spans="1:9" x14ac:dyDescent="0.75">
      <c r="A449">
        <v>2021</v>
      </c>
      <c r="B449" t="s">
        <v>22</v>
      </c>
      <c r="C449" t="s">
        <v>11</v>
      </c>
      <c r="D449" t="s">
        <v>14</v>
      </c>
      <c r="E449">
        <v>23.3</v>
      </c>
      <c r="F449">
        <v>25.6</v>
      </c>
      <c r="G449">
        <v>70.8</v>
      </c>
      <c r="H449">
        <v>16.399999999999999</v>
      </c>
      <c r="I449">
        <v>142</v>
      </c>
    </row>
    <row r="450" spans="1:9" x14ac:dyDescent="0.75">
      <c r="A450">
        <v>2016</v>
      </c>
      <c r="B450" t="s">
        <v>25</v>
      </c>
      <c r="C450" t="s">
        <v>12</v>
      </c>
      <c r="D450" t="s">
        <v>16</v>
      </c>
      <c r="E450">
        <v>-3</v>
      </c>
      <c r="F450">
        <v>67.5</v>
      </c>
      <c r="G450">
        <v>54.5</v>
      </c>
      <c r="H450">
        <v>22.7</v>
      </c>
      <c r="I450">
        <v>191.7</v>
      </c>
    </row>
    <row r="451" spans="1:9" x14ac:dyDescent="0.75">
      <c r="A451">
        <v>2019</v>
      </c>
      <c r="B451" t="s">
        <v>24</v>
      </c>
      <c r="C451" t="s">
        <v>10</v>
      </c>
      <c r="D451" t="s">
        <v>13</v>
      </c>
      <c r="E451">
        <v>-8.5</v>
      </c>
      <c r="F451">
        <v>29.4</v>
      </c>
      <c r="G451">
        <v>30.9</v>
      </c>
      <c r="H451">
        <v>38.1</v>
      </c>
      <c r="I451">
        <v>524.20000000000005</v>
      </c>
    </row>
    <row r="452" spans="1:9" x14ac:dyDescent="0.75">
      <c r="A452">
        <v>2009</v>
      </c>
      <c r="B452" t="s">
        <v>21</v>
      </c>
      <c r="C452" t="s">
        <v>11</v>
      </c>
      <c r="D452" t="s">
        <v>17</v>
      </c>
      <c r="E452">
        <v>5.4</v>
      </c>
      <c r="F452">
        <v>91.4</v>
      </c>
      <c r="G452">
        <v>65</v>
      </c>
      <c r="H452">
        <v>6.3</v>
      </c>
      <c r="I452">
        <v>694.6</v>
      </c>
    </row>
    <row r="453" spans="1:9" x14ac:dyDescent="0.75">
      <c r="A453">
        <v>2005</v>
      </c>
      <c r="B453" t="s">
        <v>29</v>
      </c>
      <c r="C453" t="s">
        <v>11</v>
      </c>
      <c r="D453" t="s">
        <v>14</v>
      </c>
      <c r="E453">
        <v>25.2</v>
      </c>
      <c r="F453">
        <v>96.7</v>
      </c>
      <c r="G453">
        <v>45.2</v>
      </c>
      <c r="H453">
        <v>9.8000000000000007</v>
      </c>
      <c r="I453">
        <v>131.5</v>
      </c>
    </row>
    <row r="454" spans="1:9" x14ac:dyDescent="0.75">
      <c r="A454">
        <v>2014</v>
      </c>
      <c r="B454" t="s">
        <v>28</v>
      </c>
      <c r="C454" t="s">
        <v>10</v>
      </c>
      <c r="D454" t="s">
        <v>17</v>
      </c>
      <c r="E454">
        <v>0.1</v>
      </c>
      <c r="F454">
        <v>72.599999999999994</v>
      </c>
      <c r="G454">
        <v>57</v>
      </c>
      <c r="H454">
        <v>47.6</v>
      </c>
      <c r="I454">
        <v>613.9</v>
      </c>
    </row>
    <row r="455" spans="1:9" x14ac:dyDescent="0.75">
      <c r="A455">
        <v>2021</v>
      </c>
      <c r="B455" t="s">
        <v>25</v>
      </c>
      <c r="C455" t="s">
        <v>12</v>
      </c>
      <c r="D455" t="s">
        <v>14</v>
      </c>
      <c r="E455">
        <v>23.7</v>
      </c>
      <c r="F455">
        <v>83.7</v>
      </c>
      <c r="G455">
        <v>87.5</v>
      </c>
      <c r="H455">
        <v>8.8000000000000007</v>
      </c>
      <c r="I455">
        <v>338.9</v>
      </c>
    </row>
    <row r="456" spans="1:9" x14ac:dyDescent="0.75">
      <c r="A456">
        <v>2010</v>
      </c>
      <c r="B456" t="s">
        <v>30</v>
      </c>
      <c r="C456" t="s">
        <v>12</v>
      </c>
      <c r="D456" t="s">
        <v>13</v>
      </c>
      <c r="E456">
        <v>38.5</v>
      </c>
      <c r="F456">
        <v>72.8</v>
      </c>
      <c r="G456">
        <v>53.9</v>
      </c>
      <c r="H456">
        <v>28.4</v>
      </c>
      <c r="I456">
        <v>435</v>
      </c>
    </row>
    <row r="457" spans="1:9" x14ac:dyDescent="0.75">
      <c r="A457">
        <v>2004</v>
      </c>
      <c r="B457" t="s">
        <v>29</v>
      </c>
      <c r="C457" t="s">
        <v>11</v>
      </c>
      <c r="D457" t="s">
        <v>17</v>
      </c>
      <c r="E457">
        <v>-5.3</v>
      </c>
      <c r="F457">
        <v>87.8</v>
      </c>
      <c r="G457">
        <v>80.400000000000006</v>
      </c>
      <c r="H457">
        <v>29</v>
      </c>
      <c r="I457">
        <v>750.2</v>
      </c>
    </row>
    <row r="458" spans="1:9" x14ac:dyDescent="0.75">
      <c r="A458">
        <v>2000</v>
      </c>
      <c r="B458" t="s">
        <v>23</v>
      </c>
      <c r="C458" t="s">
        <v>9</v>
      </c>
      <c r="D458" t="s">
        <v>15</v>
      </c>
      <c r="E458">
        <v>23.6</v>
      </c>
      <c r="F458">
        <v>85.3</v>
      </c>
      <c r="G458">
        <v>41.3</v>
      </c>
      <c r="H458">
        <v>24.5</v>
      </c>
      <c r="I458">
        <v>332.4</v>
      </c>
    </row>
    <row r="459" spans="1:9" x14ac:dyDescent="0.75">
      <c r="A459">
        <v>2007</v>
      </c>
      <c r="B459" t="s">
        <v>21</v>
      </c>
      <c r="C459" t="s">
        <v>11</v>
      </c>
      <c r="D459" t="s">
        <v>18</v>
      </c>
      <c r="E459">
        <v>12.2</v>
      </c>
      <c r="F459">
        <v>64.900000000000006</v>
      </c>
      <c r="G459">
        <v>70.3</v>
      </c>
      <c r="H459">
        <v>32.200000000000003</v>
      </c>
      <c r="I459">
        <v>425.7</v>
      </c>
    </row>
    <row r="460" spans="1:9" x14ac:dyDescent="0.75">
      <c r="A460">
        <v>2020</v>
      </c>
      <c r="B460" t="s">
        <v>23</v>
      </c>
      <c r="C460" t="s">
        <v>9</v>
      </c>
      <c r="D460" t="s">
        <v>15</v>
      </c>
      <c r="E460">
        <v>33.4</v>
      </c>
      <c r="F460">
        <v>104</v>
      </c>
      <c r="G460">
        <v>88.6</v>
      </c>
      <c r="H460">
        <v>11.5</v>
      </c>
      <c r="I460">
        <v>109.6</v>
      </c>
    </row>
    <row r="461" spans="1:9" x14ac:dyDescent="0.75">
      <c r="A461">
        <v>2011</v>
      </c>
      <c r="B461" t="s">
        <v>21</v>
      </c>
      <c r="C461" t="s">
        <v>11</v>
      </c>
      <c r="D461" t="s">
        <v>16</v>
      </c>
      <c r="E461">
        <v>-1.1000000000000001</v>
      </c>
      <c r="F461">
        <v>43.9</v>
      </c>
      <c r="G461">
        <v>36.1</v>
      </c>
      <c r="H461">
        <v>27.6</v>
      </c>
      <c r="I461">
        <v>157.1</v>
      </c>
    </row>
    <row r="462" spans="1:9" x14ac:dyDescent="0.75">
      <c r="A462">
        <v>2011</v>
      </c>
      <c r="B462" t="s">
        <v>30</v>
      </c>
      <c r="C462" t="s">
        <v>12</v>
      </c>
      <c r="D462" t="s">
        <v>13</v>
      </c>
      <c r="E462">
        <v>24.6</v>
      </c>
      <c r="F462">
        <v>26.3</v>
      </c>
      <c r="G462">
        <v>30.5</v>
      </c>
      <c r="H462">
        <v>18.600000000000001</v>
      </c>
      <c r="I462">
        <v>281</v>
      </c>
    </row>
    <row r="463" spans="1:9" x14ac:dyDescent="0.75">
      <c r="A463">
        <v>2004</v>
      </c>
      <c r="B463" t="s">
        <v>24</v>
      </c>
      <c r="C463" t="s">
        <v>10</v>
      </c>
      <c r="D463" t="s">
        <v>15</v>
      </c>
      <c r="E463">
        <v>31.9</v>
      </c>
      <c r="F463">
        <v>25.2</v>
      </c>
      <c r="G463">
        <v>56</v>
      </c>
      <c r="H463">
        <v>33.1</v>
      </c>
      <c r="I463">
        <v>119.5</v>
      </c>
    </row>
    <row r="464" spans="1:9" x14ac:dyDescent="0.75">
      <c r="A464">
        <v>2006</v>
      </c>
      <c r="B464" t="s">
        <v>28</v>
      </c>
      <c r="C464" t="s">
        <v>10</v>
      </c>
      <c r="D464" t="s">
        <v>14</v>
      </c>
      <c r="E464">
        <v>37.200000000000003</v>
      </c>
      <c r="F464">
        <v>39</v>
      </c>
      <c r="G464">
        <v>35.6</v>
      </c>
      <c r="H464">
        <v>7.1</v>
      </c>
      <c r="I464">
        <v>542</v>
      </c>
    </row>
    <row r="465" spans="1:9" x14ac:dyDescent="0.75">
      <c r="A465">
        <v>2003</v>
      </c>
      <c r="B465" t="s">
        <v>25</v>
      </c>
      <c r="C465" t="s">
        <v>12</v>
      </c>
      <c r="D465" t="s">
        <v>16</v>
      </c>
      <c r="E465">
        <v>24.2</v>
      </c>
      <c r="F465">
        <v>6.7</v>
      </c>
      <c r="G465">
        <v>74.900000000000006</v>
      </c>
      <c r="H465">
        <v>28.5</v>
      </c>
      <c r="I465">
        <v>398.5</v>
      </c>
    </row>
    <row r="466" spans="1:9" x14ac:dyDescent="0.75">
      <c r="A466">
        <v>2005</v>
      </c>
      <c r="B466" t="s">
        <v>22</v>
      </c>
      <c r="C466" t="s">
        <v>11</v>
      </c>
      <c r="D466" t="s">
        <v>16</v>
      </c>
      <c r="E466">
        <v>14.9</v>
      </c>
      <c r="F466">
        <v>58.7</v>
      </c>
      <c r="G466">
        <v>84.9</v>
      </c>
      <c r="H466">
        <v>9.3000000000000007</v>
      </c>
      <c r="I466">
        <v>483.7</v>
      </c>
    </row>
    <row r="467" spans="1:9" x14ac:dyDescent="0.75">
      <c r="A467">
        <v>2012</v>
      </c>
      <c r="B467" t="s">
        <v>23</v>
      </c>
      <c r="C467" t="s">
        <v>9</v>
      </c>
      <c r="D467" t="s">
        <v>15</v>
      </c>
      <c r="E467">
        <v>20.9</v>
      </c>
      <c r="F467">
        <v>80.099999999999994</v>
      </c>
      <c r="G467">
        <v>56</v>
      </c>
      <c r="H467">
        <v>13.9</v>
      </c>
      <c r="I467">
        <v>222.3</v>
      </c>
    </row>
    <row r="468" spans="1:9" x14ac:dyDescent="0.75">
      <c r="A468">
        <v>2019</v>
      </c>
      <c r="B468" t="s">
        <v>23</v>
      </c>
      <c r="C468" t="s">
        <v>9</v>
      </c>
      <c r="D468" t="s">
        <v>15</v>
      </c>
      <c r="E468">
        <v>33.4</v>
      </c>
      <c r="F468">
        <v>95.8</v>
      </c>
      <c r="G468">
        <v>45.5</v>
      </c>
      <c r="H468">
        <v>10.9</v>
      </c>
      <c r="I468">
        <v>307.2</v>
      </c>
    </row>
    <row r="469" spans="1:9" x14ac:dyDescent="0.75">
      <c r="A469">
        <v>2014</v>
      </c>
      <c r="B469" t="s">
        <v>26</v>
      </c>
      <c r="C469" t="s">
        <v>12</v>
      </c>
      <c r="D469" t="s">
        <v>13</v>
      </c>
      <c r="E469">
        <v>18.5</v>
      </c>
      <c r="F469">
        <v>10</v>
      </c>
      <c r="G469">
        <v>56.1</v>
      </c>
      <c r="H469">
        <v>9.1</v>
      </c>
      <c r="I469">
        <v>564.70000000000005</v>
      </c>
    </row>
    <row r="470" spans="1:9" x14ac:dyDescent="0.75">
      <c r="A470">
        <v>2002</v>
      </c>
      <c r="B470" t="s">
        <v>21</v>
      </c>
      <c r="C470" t="s">
        <v>11</v>
      </c>
      <c r="D470" t="s">
        <v>18</v>
      </c>
      <c r="E470">
        <v>-8.5</v>
      </c>
      <c r="F470">
        <v>25.9</v>
      </c>
      <c r="G470">
        <v>73.400000000000006</v>
      </c>
      <c r="H470">
        <v>41.3</v>
      </c>
      <c r="I470">
        <v>775.7</v>
      </c>
    </row>
    <row r="471" spans="1:9" x14ac:dyDescent="0.75">
      <c r="A471">
        <v>2022</v>
      </c>
      <c r="B471" t="s">
        <v>19</v>
      </c>
      <c r="C471" t="s">
        <v>9</v>
      </c>
      <c r="D471" t="s">
        <v>15</v>
      </c>
      <c r="E471">
        <v>36.5</v>
      </c>
      <c r="F471">
        <v>89.5</v>
      </c>
      <c r="G471">
        <v>30.5</v>
      </c>
      <c r="H471">
        <v>14.3</v>
      </c>
      <c r="I471">
        <v>135.30000000000001</v>
      </c>
    </row>
    <row r="472" spans="1:9" x14ac:dyDescent="0.75">
      <c r="A472">
        <v>2007</v>
      </c>
      <c r="B472" t="s">
        <v>24</v>
      </c>
      <c r="C472" t="s">
        <v>10</v>
      </c>
      <c r="D472" t="s">
        <v>15</v>
      </c>
      <c r="E472">
        <v>24.5</v>
      </c>
      <c r="F472">
        <v>42.9</v>
      </c>
      <c r="G472">
        <v>65.400000000000006</v>
      </c>
      <c r="H472">
        <v>46.4</v>
      </c>
      <c r="I472">
        <v>723.3</v>
      </c>
    </row>
    <row r="473" spans="1:9" x14ac:dyDescent="0.75">
      <c r="A473">
        <v>2019</v>
      </c>
      <c r="B473" t="s">
        <v>25</v>
      </c>
      <c r="C473" t="s">
        <v>12</v>
      </c>
      <c r="D473" t="s">
        <v>17</v>
      </c>
      <c r="E473">
        <v>23.8</v>
      </c>
      <c r="F473">
        <v>78.900000000000006</v>
      </c>
      <c r="G473">
        <v>66.8</v>
      </c>
      <c r="H473">
        <v>48.5</v>
      </c>
      <c r="I473">
        <v>503.8</v>
      </c>
    </row>
    <row r="474" spans="1:9" x14ac:dyDescent="0.75">
      <c r="A474">
        <v>2015</v>
      </c>
      <c r="B474" t="s">
        <v>21</v>
      </c>
      <c r="C474" t="s">
        <v>11</v>
      </c>
      <c r="D474" t="s">
        <v>14</v>
      </c>
      <c r="E474">
        <v>0.8</v>
      </c>
      <c r="F474">
        <v>15.7</v>
      </c>
      <c r="G474">
        <v>68.3</v>
      </c>
      <c r="H474">
        <v>28.6</v>
      </c>
      <c r="I474">
        <v>494.7</v>
      </c>
    </row>
    <row r="475" spans="1:9" x14ac:dyDescent="0.75">
      <c r="A475">
        <v>2012</v>
      </c>
      <c r="B475" t="s">
        <v>26</v>
      </c>
      <c r="C475" t="s">
        <v>12</v>
      </c>
      <c r="D475" t="s">
        <v>17</v>
      </c>
      <c r="E475">
        <v>22.9</v>
      </c>
      <c r="F475">
        <v>123.4</v>
      </c>
      <c r="G475">
        <v>44.5</v>
      </c>
      <c r="H475">
        <v>7.2</v>
      </c>
      <c r="I475">
        <v>450.2</v>
      </c>
    </row>
    <row r="476" spans="1:9" x14ac:dyDescent="0.75">
      <c r="A476">
        <v>2017</v>
      </c>
      <c r="B476" t="s">
        <v>20</v>
      </c>
      <c r="C476" t="s">
        <v>10</v>
      </c>
      <c r="D476" t="s">
        <v>17</v>
      </c>
      <c r="E476">
        <v>9.6999999999999993</v>
      </c>
      <c r="F476">
        <v>14.5</v>
      </c>
      <c r="G476">
        <v>72.8</v>
      </c>
      <c r="H476">
        <v>18.7</v>
      </c>
      <c r="I476">
        <v>148.6</v>
      </c>
    </row>
    <row r="477" spans="1:9" x14ac:dyDescent="0.75">
      <c r="A477">
        <v>2009</v>
      </c>
      <c r="B477" t="s">
        <v>21</v>
      </c>
      <c r="C477" t="s">
        <v>11</v>
      </c>
      <c r="D477" t="s">
        <v>16</v>
      </c>
      <c r="E477">
        <v>22.6</v>
      </c>
      <c r="F477">
        <v>57.5</v>
      </c>
      <c r="G477">
        <v>35.5</v>
      </c>
      <c r="H477">
        <v>39.9</v>
      </c>
      <c r="I477">
        <v>162.9</v>
      </c>
    </row>
    <row r="478" spans="1:9" x14ac:dyDescent="0.75">
      <c r="A478">
        <v>2018</v>
      </c>
      <c r="B478" t="s">
        <v>22</v>
      </c>
      <c r="C478" t="s">
        <v>11</v>
      </c>
      <c r="D478" t="s">
        <v>18</v>
      </c>
      <c r="E478">
        <v>-4.7</v>
      </c>
      <c r="F478">
        <v>58.6</v>
      </c>
      <c r="G478">
        <v>42</v>
      </c>
      <c r="H478">
        <v>18.399999999999999</v>
      </c>
      <c r="I478">
        <v>520.6</v>
      </c>
    </row>
    <row r="479" spans="1:9" x14ac:dyDescent="0.75">
      <c r="A479">
        <v>2016</v>
      </c>
      <c r="B479" t="s">
        <v>25</v>
      </c>
      <c r="C479" t="s">
        <v>12</v>
      </c>
      <c r="D479" t="s">
        <v>14</v>
      </c>
      <c r="E479">
        <v>22.9</v>
      </c>
      <c r="F479">
        <v>33.299999999999997</v>
      </c>
      <c r="G479">
        <v>82.6</v>
      </c>
      <c r="H479">
        <v>4.4000000000000004</v>
      </c>
      <c r="I479">
        <v>338.7</v>
      </c>
    </row>
    <row r="480" spans="1:9" x14ac:dyDescent="0.75">
      <c r="A480">
        <v>2023</v>
      </c>
      <c r="B480" t="s">
        <v>24</v>
      </c>
      <c r="C480" t="s">
        <v>10</v>
      </c>
      <c r="D480" t="s">
        <v>13</v>
      </c>
      <c r="E480">
        <v>40</v>
      </c>
      <c r="F480">
        <v>70.8</v>
      </c>
      <c r="G480">
        <v>74.3</v>
      </c>
      <c r="H480">
        <v>27.8</v>
      </c>
      <c r="I480">
        <v>742.1</v>
      </c>
    </row>
    <row r="481" spans="1:9" x14ac:dyDescent="0.75">
      <c r="A481">
        <v>2018</v>
      </c>
      <c r="B481" t="s">
        <v>26</v>
      </c>
      <c r="C481" t="s">
        <v>12</v>
      </c>
      <c r="D481" t="s">
        <v>13</v>
      </c>
      <c r="E481">
        <v>-7.6</v>
      </c>
      <c r="F481">
        <v>72.2</v>
      </c>
      <c r="G481">
        <v>30.8</v>
      </c>
      <c r="H481">
        <v>42.3</v>
      </c>
      <c r="I481">
        <v>384.6</v>
      </c>
    </row>
    <row r="482" spans="1:9" x14ac:dyDescent="0.75">
      <c r="A482">
        <v>2025</v>
      </c>
      <c r="B482" t="s">
        <v>20</v>
      </c>
      <c r="C482" t="s">
        <v>10</v>
      </c>
      <c r="D482" t="s">
        <v>15</v>
      </c>
      <c r="E482">
        <v>38.9</v>
      </c>
      <c r="F482">
        <v>66.8</v>
      </c>
      <c r="G482">
        <v>44.9</v>
      </c>
      <c r="H482">
        <v>39.799999999999997</v>
      </c>
      <c r="I482">
        <v>200.3</v>
      </c>
    </row>
    <row r="483" spans="1:9" x14ac:dyDescent="0.75">
      <c r="A483">
        <v>2022</v>
      </c>
      <c r="B483" t="s">
        <v>27</v>
      </c>
      <c r="C483" t="s">
        <v>9</v>
      </c>
      <c r="D483" t="s">
        <v>15</v>
      </c>
      <c r="E483">
        <v>10.3</v>
      </c>
      <c r="F483">
        <v>32.799999999999997</v>
      </c>
      <c r="G483">
        <v>42.9</v>
      </c>
      <c r="H483">
        <v>8.8000000000000007</v>
      </c>
      <c r="I483">
        <v>600.29999999999995</v>
      </c>
    </row>
    <row r="484" spans="1:9" x14ac:dyDescent="0.75">
      <c r="A484">
        <v>2025</v>
      </c>
      <c r="B484" t="s">
        <v>26</v>
      </c>
      <c r="C484" t="s">
        <v>12</v>
      </c>
      <c r="D484" t="s">
        <v>13</v>
      </c>
      <c r="E484">
        <v>33.5</v>
      </c>
      <c r="F484">
        <v>27.6</v>
      </c>
      <c r="G484">
        <v>46.2</v>
      </c>
      <c r="H484">
        <v>33.6</v>
      </c>
      <c r="I484">
        <v>305.3</v>
      </c>
    </row>
    <row r="485" spans="1:9" x14ac:dyDescent="0.75">
      <c r="A485">
        <v>2004</v>
      </c>
      <c r="B485" t="s">
        <v>27</v>
      </c>
      <c r="C485" t="s">
        <v>9</v>
      </c>
      <c r="D485" t="s">
        <v>15</v>
      </c>
      <c r="E485">
        <v>29.1</v>
      </c>
      <c r="F485">
        <v>35.799999999999997</v>
      </c>
      <c r="G485">
        <v>44.9</v>
      </c>
      <c r="H485">
        <v>11</v>
      </c>
      <c r="I485">
        <v>467.8</v>
      </c>
    </row>
    <row r="486" spans="1:9" x14ac:dyDescent="0.75">
      <c r="A486">
        <v>2025</v>
      </c>
      <c r="B486" t="s">
        <v>25</v>
      </c>
      <c r="C486" t="s">
        <v>12</v>
      </c>
      <c r="D486" t="s">
        <v>18</v>
      </c>
      <c r="E486">
        <v>18.399999999999999</v>
      </c>
      <c r="F486">
        <v>24.4</v>
      </c>
      <c r="G486">
        <v>33.799999999999997</v>
      </c>
      <c r="H486">
        <v>10.9</v>
      </c>
      <c r="I486">
        <v>588.5</v>
      </c>
    </row>
    <row r="487" spans="1:9" x14ac:dyDescent="0.75">
      <c r="A487">
        <v>2020</v>
      </c>
      <c r="B487" t="s">
        <v>23</v>
      </c>
      <c r="C487" t="s">
        <v>9</v>
      </c>
      <c r="D487" t="s">
        <v>17</v>
      </c>
      <c r="E487">
        <v>26.9</v>
      </c>
      <c r="F487">
        <v>107.2</v>
      </c>
      <c r="G487">
        <v>57.5</v>
      </c>
      <c r="H487">
        <v>43.7</v>
      </c>
      <c r="I487">
        <v>730.2</v>
      </c>
    </row>
    <row r="488" spans="1:9" x14ac:dyDescent="0.75">
      <c r="A488">
        <v>2022</v>
      </c>
      <c r="B488" t="s">
        <v>26</v>
      </c>
      <c r="C488" t="s">
        <v>12</v>
      </c>
      <c r="D488" t="s">
        <v>15</v>
      </c>
      <c r="E488">
        <v>33.9</v>
      </c>
      <c r="F488">
        <v>38.299999999999997</v>
      </c>
      <c r="G488">
        <v>74</v>
      </c>
      <c r="H488">
        <v>12.5</v>
      </c>
      <c r="I488">
        <v>654.5</v>
      </c>
    </row>
    <row r="489" spans="1:9" x14ac:dyDescent="0.75">
      <c r="A489">
        <v>2008</v>
      </c>
      <c r="B489" t="s">
        <v>28</v>
      </c>
      <c r="C489" t="s">
        <v>10</v>
      </c>
      <c r="D489" t="s">
        <v>16</v>
      </c>
      <c r="E489">
        <v>10.199999999999999</v>
      </c>
      <c r="F489">
        <v>56.3</v>
      </c>
      <c r="G489">
        <v>66.400000000000006</v>
      </c>
      <c r="H489">
        <v>13.2</v>
      </c>
      <c r="I489">
        <v>573.5</v>
      </c>
    </row>
    <row r="490" spans="1:9" x14ac:dyDescent="0.75">
      <c r="A490">
        <v>2011</v>
      </c>
      <c r="B490" t="s">
        <v>27</v>
      </c>
      <c r="C490" t="s">
        <v>9</v>
      </c>
      <c r="D490" t="s">
        <v>15</v>
      </c>
      <c r="E490">
        <v>6.4</v>
      </c>
      <c r="F490">
        <v>89.2</v>
      </c>
      <c r="G490">
        <v>70.400000000000006</v>
      </c>
      <c r="H490">
        <v>0</v>
      </c>
      <c r="I490">
        <v>575.70000000000005</v>
      </c>
    </row>
    <row r="491" spans="1:9" x14ac:dyDescent="0.75">
      <c r="A491">
        <v>2020</v>
      </c>
      <c r="B491" t="s">
        <v>22</v>
      </c>
      <c r="C491" t="s">
        <v>11</v>
      </c>
      <c r="D491" t="s">
        <v>14</v>
      </c>
      <c r="E491">
        <v>23.4</v>
      </c>
      <c r="F491">
        <v>23.4</v>
      </c>
      <c r="G491">
        <v>34.9</v>
      </c>
      <c r="H491">
        <v>43.5</v>
      </c>
      <c r="I491">
        <v>762.1</v>
      </c>
    </row>
    <row r="492" spans="1:9" x14ac:dyDescent="0.75">
      <c r="A492">
        <v>2000</v>
      </c>
      <c r="B492" t="s">
        <v>28</v>
      </c>
      <c r="C492" t="s">
        <v>10</v>
      </c>
      <c r="D492" t="s">
        <v>18</v>
      </c>
      <c r="E492">
        <v>30.4</v>
      </c>
      <c r="F492">
        <v>13.9</v>
      </c>
      <c r="G492">
        <v>87.1</v>
      </c>
      <c r="H492">
        <v>39.6</v>
      </c>
      <c r="I492">
        <v>307.10000000000002</v>
      </c>
    </row>
    <row r="493" spans="1:9" x14ac:dyDescent="0.75">
      <c r="A493">
        <v>2025</v>
      </c>
      <c r="B493" t="s">
        <v>29</v>
      </c>
      <c r="C493" t="s">
        <v>11</v>
      </c>
      <c r="D493" t="s">
        <v>14</v>
      </c>
      <c r="E493">
        <v>28.1</v>
      </c>
      <c r="F493">
        <v>24.5</v>
      </c>
      <c r="G493">
        <v>80.3</v>
      </c>
      <c r="H493">
        <v>31.4</v>
      </c>
      <c r="I493">
        <v>100.8</v>
      </c>
    </row>
    <row r="494" spans="1:9" x14ac:dyDescent="0.75">
      <c r="A494">
        <v>2025</v>
      </c>
      <c r="B494" t="s">
        <v>29</v>
      </c>
      <c r="C494" t="s">
        <v>11</v>
      </c>
      <c r="D494" t="s">
        <v>14</v>
      </c>
      <c r="E494">
        <v>29.9</v>
      </c>
      <c r="F494">
        <v>60.9</v>
      </c>
      <c r="G494">
        <v>78.3</v>
      </c>
      <c r="H494">
        <v>37.5</v>
      </c>
      <c r="I494">
        <v>290.39999999999998</v>
      </c>
    </row>
    <row r="495" spans="1:9" x14ac:dyDescent="0.75">
      <c r="A495">
        <v>2000</v>
      </c>
      <c r="B495" t="s">
        <v>20</v>
      </c>
      <c r="C495" t="s">
        <v>10</v>
      </c>
      <c r="D495" t="s">
        <v>16</v>
      </c>
      <c r="E495">
        <v>11.8</v>
      </c>
      <c r="F495">
        <v>57.9</v>
      </c>
      <c r="G495">
        <v>79.400000000000006</v>
      </c>
      <c r="H495">
        <v>7.6</v>
      </c>
      <c r="I495">
        <v>252.5</v>
      </c>
    </row>
    <row r="496" spans="1:9" x14ac:dyDescent="0.75">
      <c r="A496">
        <v>2014</v>
      </c>
      <c r="B496" t="s">
        <v>24</v>
      </c>
      <c r="C496" t="s">
        <v>10</v>
      </c>
      <c r="D496" t="s">
        <v>18</v>
      </c>
      <c r="E496">
        <v>30.9</v>
      </c>
      <c r="F496">
        <v>66.7</v>
      </c>
      <c r="G496">
        <v>86</v>
      </c>
      <c r="H496">
        <v>22.9</v>
      </c>
      <c r="I496">
        <v>563.29999999999995</v>
      </c>
    </row>
    <row r="497" spans="1:9" x14ac:dyDescent="0.75">
      <c r="A497">
        <v>2001</v>
      </c>
      <c r="B497" t="s">
        <v>23</v>
      </c>
      <c r="C497" t="s">
        <v>9</v>
      </c>
      <c r="D497" t="s">
        <v>18</v>
      </c>
      <c r="E497">
        <v>-4</v>
      </c>
      <c r="F497">
        <v>46.1</v>
      </c>
      <c r="G497">
        <v>62.7</v>
      </c>
      <c r="H497">
        <v>17.600000000000001</v>
      </c>
      <c r="I497">
        <v>543.6</v>
      </c>
    </row>
    <row r="498" spans="1:9" x14ac:dyDescent="0.75">
      <c r="A498">
        <v>2021</v>
      </c>
      <c r="B498" t="s">
        <v>25</v>
      </c>
      <c r="C498" t="s">
        <v>12</v>
      </c>
      <c r="D498" t="s">
        <v>18</v>
      </c>
      <c r="E498">
        <v>17.2</v>
      </c>
      <c r="F498">
        <v>2.5</v>
      </c>
      <c r="G498">
        <v>42</v>
      </c>
      <c r="H498">
        <v>4.7</v>
      </c>
      <c r="I498">
        <v>515.4</v>
      </c>
    </row>
    <row r="499" spans="1:9" x14ac:dyDescent="0.75">
      <c r="A499">
        <v>2015</v>
      </c>
      <c r="B499" t="s">
        <v>26</v>
      </c>
      <c r="C499" t="s">
        <v>12</v>
      </c>
      <c r="D499" t="s">
        <v>18</v>
      </c>
      <c r="E499">
        <v>-9.6999999999999993</v>
      </c>
      <c r="F499">
        <v>45</v>
      </c>
      <c r="G499">
        <v>67</v>
      </c>
      <c r="H499">
        <v>24.3</v>
      </c>
      <c r="I499">
        <v>111.4</v>
      </c>
    </row>
    <row r="500" spans="1:9" x14ac:dyDescent="0.75">
      <c r="A500">
        <v>2024</v>
      </c>
      <c r="B500" t="s">
        <v>19</v>
      </c>
      <c r="C500" t="s">
        <v>9</v>
      </c>
      <c r="D500" t="s">
        <v>18</v>
      </c>
      <c r="E500">
        <v>6.2</v>
      </c>
      <c r="F500">
        <v>97.5</v>
      </c>
      <c r="G500">
        <v>74.599999999999994</v>
      </c>
      <c r="H500">
        <v>46</v>
      </c>
      <c r="I500">
        <v>610.1</v>
      </c>
    </row>
    <row r="501" spans="1:9" x14ac:dyDescent="0.75">
      <c r="A501">
        <v>2007</v>
      </c>
      <c r="B501" t="s">
        <v>22</v>
      </c>
      <c r="C501" t="s">
        <v>11</v>
      </c>
      <c r="D501" t="s">
        <v>16</v>
      </c>
      <c r="E501">
        <v>8.3000000000000007</v>
      </c>
      <c r="F501">
        <v>114.8</v>
      </c>
      <c r="G501">
        <v>74.3</v>
      </c>
      <c r="H501">
        <v>2</v>
      </c>
      <c r="I501">
        <v>326.5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337C-0FAA-4E96-BCB3-D012F49DF4BC}">
  <dimension ref="F4:N12"/>
  <sheetViews>
    <sheetView topLeftCell="C1" workbookViewId="0">
      <selection activeCell="T12" sqref="T12"/>
    </sheetView>
  </sheetViews>
  <sheetFormatPr defaultRowHeight="14.75" x14ac:dyDescent="0.75"/>
  <cols>
    <col min="11" max="12" width="8.7265625" customWidth="1"/>
  </cols>
  <sheetData>
    <row r="4" spans="6:14" x14ac:dyDescent="0.75">
      <c r="G4" s="26" t="s">
        <v>79</v>
      </c>
      <c r="H4" s="26"/>
      <c r="I4" s="26"/>
      <c r="J4" s="26"/>
      <c r="K4" s="26"/>
    </row>
    <row r="6" spans="6:14" x14ac:dyDescent="0.75">
      <c r="F6">
        <v>1</v>
      </c>
      <c r="G6" t="s">
        <v>80</v>
      </c>
    </row>
    <row r="7" spans="6:14" x14ac:dyDescent="0.75">
      <c r="G7" t="s">
        <v>81</v>
      </c>
    </row>
    <row r="9" spans="6:14" x14ac:dyDescent="0.75">
      <c r="F9">
        <v>2</v>
      </c>
      <c r="G9" t="s">
        <v>82</v>
      </c>
      <c r="N9" t="s">
        <v>83</v>
      </c>
    </row>
    <row r="10" spans="6:14" x14ac:dyDescent="0.75">
      <c r="G10" t="s">
        <v>84</v>
      </c>
    </row>
    <row r="12" spans="6:14" x14ac:dyDescent="0.75">
      <c r="F12">
        <v>3</v>
      </c>
      <c r="G12" t="s">
        <v>85</v>
      </c>
    </row>
  </sheetData>
  <mergeCells count="1"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climate_data</vt:lpstr>
      <vt:lpstr>Data Information</vt:lpstr>
      <vt:lpstr>Summary Statistics</vt:lpstr>
      <vt:lpstr>Frequency Table</vt:lpstr>
      <vt:lpstr>Visualization</vt:lpstr>
      <vt:lpstr>Interpretation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Abban Peter</cp:lastModifiedBy>
  <dcterms:created xsi:type="dcterms:W3CDTF">2025-09-19T10:16:32Z</dcterms:created>
  <dcterms:modified xsi:type="dcterms:W3CDTF">2025-09-26T20:47:51Z</dcterms:modified>
</cp:coreProperties>
</file>