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60" yWindow="0" windowWidth="9645" windowHeight="8085" activeTab="2"/>
  </bookViews>
  <sheets>
    <sheet name="BMW" sheetId="1" r:id="rId1"/>
    <sheet name="MINI" sheetId="2" r:id="rId2"/>
    <sheet name="FCA" sheetId="3" r:id="rId3"/>
  </sheets>
  <calcPr calcId="144525"/>
</workbook>
</file>

<file path=xl/calcChain.xml><?xml version="1.0" encoding="utf-8"?>
<calcChain xmlns="http://schemas.openxmlformats.org/spreadsheetml/2006/main">
  <c r="K27" i="3" l="1"/>
  <c r="K26" i="3"/>
  <c r="K24" i="3"/>
  <c r="K23" i="3"/>
  <c r="K21" i="3"/>
  <c r="K20" i="3"/>
  <c r="K19" i="3"/>
  <c r="K18" i="3"/>
  <c r="K17" i="3"/>
  <c r="K16" i="3"/>
  <c r="J27" i="3"/>
  <c r="J26" i="3"/>
  <c r="J24" i="3"/>
  <c r="J21" i="3"/>
  <c r="J19" i="3"/>
  <c r="J18" i="3"/>
  <c r="K14" i="3"/>
  <c r="K13" i="3"/>
  <c r="K11" i="3"/>
  <c r="K9" i="3"/>
  <c r="K8" i="3"/>
  <c r="K7" i="3"/>
  <c r="K6" i="3"/>
  <c r="K5" i="3"/>
  <c r="K4" i="3"/>
  <c r="K3" i="3"/>
  <c r="K2" i="3"/>
  <c r="J14" i="3"/>
  <c r="J13" i="3"/>
  <c r="J11" i="3"/>
  <c r="J9" i="3"/>
  <c r="J8" i="3"/>
  <c r="J7" i="3"/>
  <c r="J6" i="3"/>
  <c r="J5" i="3"/>
  <c r="J2" i="3"/>
  <c r="J4" i="3"/>
  <c r="J3" i="3"/>
  <c r="J23" i="3"/>
  <c r="J20" i="3"/>
  <c r="J17" i="3"/>
  <c r="J16" i="3"/>
  <c r="E22" i="2" l="1"/>
  <c r="E21" i="2"/>
  <c r="E20" i="2"/>
  <c r="E18" i="2"/>
  <c r="E17" i="2"/>
  <c r="E16" i="2"/>
  <c r="E14" i="2"/>
  <c r="E13" i="2"/>
  <c r="E12" i="2"/>
  <c r="E11" i="2"/>
  <c r="E9" i="2"/>
  <c r="E8" i="2"/>
  <c r="E7" i="2"/>
  <c r="E6" i="2"/>
  <c r="E5" i="2"/>
  <c r="E3" i="2"/>
  <c r="E2" i="2"/>
  <c r="F22" i="2"/>
  <c r="F21" i="2"/>
  <c r="F20" i="2"/>
  <c r="F7" i="2"/>
  <c r="D16" i="1"/>
  <c r="D17" i="1"/>
  <c r="D18" i="1"/>
  <c r="D19" i="1"/>
  <c r="D20" i="1"/>
  <c r="D15" i="1"/>
  <c r="E14" i="1"/>
  <c r="D14" i="1"/>
  <c r="E13" i="1"/>
  <c r="D13" i="1"/>
  <c r="E9" i="1"/>
  <c r="D9" i="1"/>
  <c r="E8" i="1"/>
  <c r="D8" i="1"/>
  <c r="E6" i="1"/>
  <c r="D6" i="1"/>
  <c r="E3" i="1"/>
  <c r="D3" i="1"/>
  <c r="F18" i="2" l="1"/>
  <c r="F14" i="2"/>
  <c r="F13" i="2"/>
  <c r="F9" i="2"/>
  <c r="E12" i="1"/>
  <c r="D12" i="1"/>
  <c r="E11" i="1"/>
  <c r="D11" i="1"/>
  <c r="E10" i="1"/>
  <c r="D10" i="1"/>
  <c r="E7" i="1"/>
  <c r="D7" i="1"/>
  <c r="E5" i="1"/>
  <c r="D5" i="1"/>
  <c r="E4" i="1"/>
  <c r="D4" i="1"/>
  <c r="E2" i="1"/>
  <c r="D2" i="1"/>
  <c r="E16" i="1"/>
  <c r="F17" i="2"/>
  <c r="F16" i="2"/>
  <c r="F12" i="2"/>
  <c r="F6" i="2"/>
  <c r="E24" i="2"/>
  <c r="E26" i="2"/>
  <c r="F11" i="2"/>
  <c r="F8" i="2"/>
  <c r="F5" i="2"/>
  <c r="D21" i="1"/>
  <c r="E17" i="1"/>
  <c r="E18" i="1"/>
  <c r="E19" i="1"/>
  <c r="E15" i="1"/>
  <c r="E20" i="1"/>
  <c r="E21" i="1"/>
  <c r="F3" i="2"/>
  <c r="F2" i="2"/>
  <c r="F24" i="2"/>
  <c r="F26" i="2"/>
</calcChain>
</file>

<file path=xl/sharedStrings.xml><?xml version="1.0" encoding="utf-8"?>
<sst xmlns="http://schemas.openxmlformats.org/spreadsheetml/2006/main" count="215" uniqueCount="95">
  <si>
    <t>MODELO</t>
  </si>
  <si>
    <t>AÑO</t>
  </si>
  <si>
    <t>P. LISTA</t>
  </si>
  <si>
    <t>CONTADO</t>
  </si>
  <si>
    <t>CONTADO PROMO</t>
  </si>
  <si>
    <t>BONO</t>
  </si>
  <si>
    <t>F56</t>
  </si>
  <si>
    <t>F55</t>
  </si>
  <si>
    <t>R60</t>
  </si>
  <si>
    <t>NEW HATCH COOPER PEPPER</t>
  </si>
  <si>
    <t>CÓDIGO</t>
  </si>
  <si>
    <t>COUNTRYMAN COOPER</t>
  </si>
  <si>
    <t>G 650 GS</t>
  </si>
  <si>
    <t>F 700 GS</t>
  </si>
  <si>
    <t>F 800 GS</t>
  </si>
  <si>
    <t>S 1000 R</t>
  </si>
  <si>
    <t>CUOTA PROMO</t>
  </si>
  <si>
    <t>CUOTAS</t>
  </si>
  <si>
    <t>CUOTAS PROMO</t>
  </si>
  <si>
    <t>F54</t>
  </si>
  <si>
    <t>NEW CLUBMAN COOPER PEPPER</t>
  </si>
  <si>
    <t>NEW HATCH COOPER S CHILLI</t>
  </si>
  <si>
    <t>NEW CLUBMAN COOPER S CHILLI</t>
  </si>
  <si>
    <t>R 1200 RS</t>
  </si>
  <si>
    <t>R 1200 GS ADV</t>
  </si>
  <si>
    <t>R 1200 RT</t>
  </si>
  <si>
    <t>R 1200 R</t>
  </si>
  <si>
    <t>NEW HATCH COOPER SALT MT</t>
  </si>
  <si>
    <t>NEW HATCH COOPER SALT AT</t>
  </si>
  <si>
    <t>F57</t>
  </si>
  <si>
    <t>NEW CABRIO COOPER PEPPER</t>
  </si>
  <si>
    <t>NEW CABRIO COOPER S CHILLI</t>
  </si>
  <si>
    <t>F 800 GS ADV</t>
  </si>
  <si>
    <t>R 1200 GS</t>
  </si>
  <si>
    <t>NEW HATCH JCW</t>
  </si>
  <si>
    <t>NEW CABRIO JCW</t>
  </si>
  <si>
    <t>R NineT Scrambler</t>
  </si>
  <si>
    <t>F 800 R</t>
  </si>
  <si>
    <t>R NineT Pure</t>
  </si>
  <si>
    <t>R NineT Race</t>
  </si>
  <si>
    <t>R NineT</t>
  </si>
  <si>
    <t>S 1000 XR</t>
  </si>
  <si>
    <t>S 1000 RR</t>
  </si>
  <si>
    <t>F60</t>
  </si>
  <si>
    <t>NEW COUNTRYMAN COOPER PEPPER</t>
  </si>
  <si>
    <t>NEW COUNTRYMAN COOPER PEPPER FULL</t>
  </si>
  <si>
    <t>NEW COUNTRYMAN COOPER S ALL4</t>
  </si>
  <si>
    <t>MARCA</t>
  </si>
  <si>
    <t>JEEP</t>
  </si>
  <si>
    <t>DODGE</t>
  </si>
  <si>
    <t>RAM</t>
  </si>
  <si>
    <t>RENEGADE</t>
  </si>
  <si>
    <t>NEW COMPASS</t>
  </si>
  <si>
    <t>GC</t>
  </si>
  <si>
    <t>JOURNEY</t>
  </si>
  <si>
    <t>SLT</t>
  </si>
  <si>
    <t>LARAMIE</t>
  </si>
  <si>
    <t>VERSIÓN</t>
  </si>
  <si>
    <t>MOTOR</t>
  </si>
  <si>
    <t>SPORT</t>
  </si>
  <si>
    <t>LONGITUDE</t>
  </si>
  <si>
    <t>LAREDO</t>
  </si>
  <si>
    <t>LIMITED</t>
  </si>
  <si>
    <t>SE</t>
  </si>
  <si>
    <t>CREW CAB</t>
  </si>
  <si>
    <t>TRANS</t>
  </si>
  <si>
    <t>DETALLE</t>
  </si>
  <si>
    <t>MT6</t>
  </si>
  <si>
    <t>AT5</t>
  </si>
  <si>
    <t>AT6</t>
  </si>
  <si>
    <t>AT8</t>
  </si>
  <si>
    <t>4X2</t>
  </si>
  <si>
    <t>4X4</t>
  </si>
  <si>
    <t>1.8</t>
  </si>
  <si>
    <t>2.0</t>
  </si>
  <si>
    <t>3.6 V6</t>
  </si>
  <si>
    <t>3.0 CRD</t>
  </si>
  <si>
    <t>2.4 V5</t>
  </si>
  <si>
    <t>4X4 DIESEL</t>
  </si>
  <si>
    <t>%</t>
  </si>
  <si>
    <t>CHEROKEE</t>
  </si>
  <si>
    <t>WRANGLER 2P</t>
  </si>
  <si>
    <t>RUBICON</t>
  </si>
  <si>
    <t>SRT</t>
  </si>
  <si>
    <t>HELLCAT</t>
  </si>
  <si>
    <t>DURANGO</t>
  </si>
  <si>
    <t>CHALLENGER</t>
  </si>
  <si>
    <t>6.7 I6</t>
  </si>
  <si>
    <t>2.4 I4</t>
  </si>
  <si>
    <t>6.4 V8</t>
  </si>
  <si>
    <t>AT9</t>
  </si>
  <si>
    <t>4X4 FFV 7P</t>
  </si>
  <si>
    <t>707 HP</t>
  </si>
  <si>
    <t>SXT</t>
  </si>
  <si>
    <t>4X2 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</si>
</sst>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0" fillId="3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3" fontId="0" fillId="4" borderId="3" xfId="0" applyNumberFormat="1" applyFill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3" fontId="0" fillId="5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3" fontId="0" fillId="5" borderId="2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9" fontId="1" fillId="2" borderId="1" xfId="1" applyFont="1" applyFill="1" applyBorder="1" applyAlignment="1">
      <alignment horizontal="center" wrapText="1"/>
    </xf>
    <xf numFmtId="9" fontId="0" fillId="5" borderId="3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4" borderId="3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="90" zoomScaleNormal="90" workbookViewId="0">
      <selection activeCell="F23" sqref="F23"/>
    </sheetView>
  </sheetViews>
  <sheetFormatPr baseColWidth="10" defaultRowHeight="15" x14ac:dyDescent="0.25"/>
  <cols>
    <col min="1" max="1" width="9.7109375" style="1" customWidth="1"/>
    <col min="2" max="2" width="18.42578125" style="22" customWidth="1"/>
    <col min="3" max="5" width="10.7109375" style="2" customWidth="1"/>
    <col min="6" max="6" width="10.7109375" customWidth="1"/>
    <col min="7" max="8" width="10.7109375" style="2" customWidth="1"/>
  </cols>
  <sheetData>
    <row r="1" spans="1:8" ht="30" x14ac:dyDescent="0.25">
      <c r="A1" s="3" t="s">
        <v>1</v>
      </c>
      <c r="B1" s="3" t="s">
        <v>0</v>
      </c>
      <c r="C1" s="4" t="s">
        <v>2</v>
      </c>
      <c r="D1" s="4" t="s">
        <v>3</v>
      </c>
      <c r="E1" s="4" t="s">
        <v>17</v>
      </c>
      <c r="F1" s="4" t="s">
        <v>5</v>
      </c>
      <c r="G1" s="5" t="s">
        <v>4</v>
      </c>
      <c r="H1" s="5" t="s">
        <v>18</v>
      </c>
    </row>
    <row r="2" spans="1:8" x14ac:dyDescent="0.25">
      <c r="A2" s="16">
        <v>2017</v>
      </c>
      <c r="B2" s="17" t="s">
        <v>13</v>
      </c>
      <c r="C2" s="18">
        <v>15000</v>
      </c>
      <c r="D2" s="21">
        <f>(C2-F2)*0.85</f>
        <v>12750</v>
      </c>
      <c r="E2" s="21">
        <f>((C2-F2)*0.7)/36</f>
        <v>291.66666666666669</v>
      </c>
      <c r="F2" s="21"/>
      <c r="G2" s="18"/>
      <c r="H2" s="18"/>
    </row>
    <row r="3" spans="1:8" x14ac:dyDescent="0.25">
      <c r="A3" s="16">
        <v>2017</v>
      </c>
      <c r="B3" s="17" t="s">
        <v>37</v>
      </c>
      <c r="C3" s="18">
        <v>17500</v>
      </c>
      <c r="D3" s="21">
        <f t="shared" ref="D3" si="0">(C3-F3)*0.85</f>
        <v>14875</v>
      </c>
      <c r="E3" s="21">
        <f t="shared" ref="E3" si="1">((C3-F3)*0.7)/36</f>
        <v>340.27777777777777</v>
      </c>
      <c r="F3" s="21"/>
      <c r="G3" s="18"/>
      <c r="H3" s="18"/>
    </row>
    <row r="4" spans="1:8" x14ac:dyDescent="0.25">
      <c r="A4" s="16">
        <v>2017</v>
      </c>
      <c r="B4" s="17" t="s">
        <v>14</v>
      </c>
      <c r="C4" s="18">
        <v>20500</v>
      </c>
      <c r="D4" s="21">
        <f t="shared" ref="D4:D12" si="2">(C4-F4)*0.85</f>
        <v>17425</v>
      </c>
      <c r="E4" s="21">
        <f t="shared" ref="E4:E12" si="3">((C4-F4)*0.7)/36</f>
        <v>398.61111111111109</v>
      </c>
      <c r="F4" s="21"/>
      <c r="G4" s="18"/>
      <c r="H4" s="18"/>
    </row>
    <row r="5" spans="1:8" x14ac:dyDescent="0.25">
      <c r="A5" s="16">
        <v>2017</v>
      </c>
      <c r="B5" s="17" t="s">
        <v>32</v>
      </c>
      <c r="C5" s="18">
        <v>22500</v>
      </c>
      <c r="D5" s="21">
        <f t="shared" si="2"/>
        <v>19125</v>
      </c>
      <c r="E5" s="21">
        <f t="shared" si="3"/>
        <v>437.49999999999994</v>
      </c>
      <c r="F5" s="21"/>
      <c r="G5" s="18"/>
      <c r="H5" s="18"/>
    </row>
    <row r="6" spans="1:8" x14ac:dyDescent="0.25">
      <c r="A6" s="16">
        <v>2017</v>
      </c>
      <c r="B6" s="17" t="s">
        <v>38</v>
      </c>
      <c r="C6" s="18">
        <v>21000</v>
      </c>
      <c r="D6" s="21">
        <f t="shared" ref="D6" si="4">(C6-F6)*0.85</f>
        <v>17850</v>
      </c>
      <c r="E6" s="21">
        <f t="shared" ref="E6" si="5">((C6-F6)*0.7)/36</f>
        <v>408.33333333333326</v>
      </c>
      <c r="F6" s="21"/>
      <c r="G6" s="18"/>
      <c r="H6" s="18"/>
    </row>
    <row r="7" spans="1:8" x14ac:dyDescent="0.25">
      <c r="A7" s="16">
        <v>2017</v>
      </c>
      <c r="B7" s="17" t="s">
        <v>36</v>
      </c>
      <c r="C7" s="18">
        <v>23000</v>
      </c>
      <c r="D7" s="21">
        <f t="shared" si="2"/>
        <v>19550</v>
      </c>
      <c r="E7" s="21">
        <f t="shared" si="3"/>
        <v>447.22222222222217</v>
      </c>
      <c r="F7" s="21"/>
      <c r="G7" s="18"/>
      <c r="H7" s="18"/>
    </row>
    <row r="8" spans="1:8" x14ac:dyDescent="0.25">
      <c r="A8" s="16">
        <v>2017</v>
      </c>
      <c r="B8" s="17" t="s">
        <v>39</v>
      </c>
      <c r="C8" s="18">
        <v>24000</v>
      </c>
      <c r="D8" s="21">
        <f t="shared" si="2"/>
        <v>20400</v>
      </c>
      <c r="E8" s="21">
        <f t="shared" si="3"/>
        <v>466.66666666666669</v>
      </c>
      <c r="F8" s="21"/>
      <c r="G8" s="18"/>
      <c r="H8" s="18"/>
    </row>
    <row r="9" spans="1:8" x14ac:dyDescent="0.25">
      <c r="A9" s="16">
        <v>2017</v>
      </c>
      <c r="B9" s="17" t="s">
        <v>40</v>
      </c>
      <c r="C9" s="18">
        <v>24500</v>
      </c>
      <c r="D9" s="21">
        <f t="shared" ref="D9" si="6">(C9-F9)*0.85</f>
        <v>20825</v>
      </c>
      <c r="E9" s="21">
        <f t="shared" ref="E9" si="7">((C9-F9)*0.7)/36</f>
        <v>476.38888888888891</v>
      </c>
      <c r="F9" s="21"/>
      <c r="G9" s="18"/>
      <c r="H9" s="18"/>
    </row>
    <row r="10" spans="1:8" x14ac:dyDescent="0.25">
      <c r="A10" s="16">
        <v>2017</v>
      </c>
      <c r="B10" s="17" t="s">
        <v>26</v>
      </c>
      <c r="C10" s="18">
        <v>28000</v>
      </c>
      <c r="D10" s="21">
        <f t="shared" si="2"/>
        <v>23800</v>
      </c>
      <c r="E10" s="21">
        <f t="shared" si="3"/>
        <v>544.44444444444446</v>
      </c>
      <c r="F10" s="21"/>
      <c r="G10" s="18"/>
      <c r="H10" s="18"/>
    </row>
    <row r="11" spans="1:8" x14ac:dyDescent="0.25">
      <c r="A11" s="16">
        <v>2017</v>
      </c>
      <c r="B11" s="17" t="s">
        <v>33</v>
      </c>
      <c r="C11" s="18">
        <v>33000</v>
      </c>
      <c r="D11" s="21">
        <f t="shared" si="2"/>
        <v>28050</v>
      </c>
      <c r="E11" s="21">
        <f t="shared" si="3"/>
        <v>641.66666666666663</v>
      </c>
      <c r="F11" s="21"/>
      <c r="G11" s="18"/>
      <c r="H11" s="18"/>
    </row>
    <row r="12" spans="1:8" x14ac:dyDescent="0.25">
      <c r="A12" s="16">
        <v>2017</v>
      </c>
      <c r="B12" s="17" t="s">
        <v>24</v>
      </c>
      <c r="C12" s="18">
        <v>36000</v>
      </c>
      <c r="D12" s="21">
        <f t="shared" si="2"/>
        <v>30600</v>
      </c>
      <c r="E12" s="21">
        <f t="shared" si="3"/>
        <v>700</v>
      </c>
      <c r="F12" s="21"/>
      <c r="G12" s="18"/>
      <c r="H12" s="18"/>
    </row>
    <row r="13" spans="1:8" x14ac:dyDescent="0.25">
      <c r="A13" s="16">
        <v>2017</v>
      </c>
      <c r="B13" s="17" t="s">
        <v>41</v>
      </c>
      <c r="C13" s="18">
        <v>31000</v>
      </c>
      <c r="D13" s="21">
        <f t="shared" ref="D13:D14" si="8">(C13-F13)*0.85</f>
        <v>26350</v>
      </c>
      <c r="E13" s="21">
        <f t="shared" ref="E13:E14" si="9">((C13-F13)*0.7)/36</f>
        <v>602.77777777777783</v>
      </c>
      <c r="F13" s="21"/>
      <c r="G13" s="18"/>
      <c r="H13" s="18"/>
    </row>
    <row r="14" spans="1:8" x14ac:dyDescent="0.25">
      <c r="A14" s="16">
        <v>2017</v>
      </c>
      <c r="B14" s="17" t="s">
        <v>42</v>
      </c>
      <c r="C14" s="18">
        <v>33000</v>
      </c>
      <c r="D14" s="21">
        <f t="shared" si="8"/>
        <v>28050</v>
      </c>
      <c r="E14" s="21">
        <f t="shared" si="9"/>
        <v>641.66666666666663</v>
      </c>
      <c r="F14" s="21"/>
      <c r="G14" s="18"/>
      <c r="H14" s="18"/>
    </row>
    <row r="15" spans="1:8" x14ac:dyDescent="0.25">
      <c r="A15" s="7">
        <v>2016</v>
      </c>
      <c r="B15" s="8" t="s">
        <v>12</v>
      </c>
      <c r="C15" s="9">
        <v>14500</v>
      </c>
      <c r="D15" s="10">
        <f>(C15-F15)*0.8</f>
        <v>10000</v>
      </c>
      <c r="E15" s="10">
        <f t="shared" ref="E15:E20" si="10">((C15-F15)*0.7)/36</f>
        <v>243.05555555555554</v>
      </c>
      <c r="F15" s="10">
        <v>2000</v>
      </c>
      <c r="G15" s="9">
        <v>9990</v>
      </c>
      <c r="H15" s="9"/>
    </row>
    <row r="16" spans="1:8" x14ac:dyDescent="0.25">
      <c r="A16" s="7">
        <v>2016</v>
      </c>
      <c r="B16" s="8" t="s">
        <v>23</v>
      </c>
      <c r="C16" s="9">
        <v>28000</v>
      </c>
      <c r="D16" s="10">
        <f t="shared" ref="D16:D20" si="11">(C16-F16)*0.8</f>
        <v>21600</v>
      </c>
      <c r="E16" s="10">
        <f t="shared" si="10"/>
        <v>525</v>
      </c>
      <c r="F16" s="10">
        <v>1000</v>
      </c>
      <c r="G16" s="9"/>
      <c r="H16" s="9"/>
    </row>
    <row r="17" spans="1:8" x14ac:dyDescent="0.25">
      <c r="A17" s="7">
        <v>2016</v>
      </c>
      <c r="B17" s="8" t="s">
        <v>26</v>
      </c>
      <c r="C17" s="9">
        <v>28000</v>
      </c>
      <c r="D17" s="10">
        <f t="shared" si="11"/>
        <v>20800</v>
      </c>
      <c r="E17" s="10">
        <f t="shared" si="10"/>
        <v>505.55555555555554</v>
      </c>
      <c r="F17" s="10">
        <v>2000</v>
      </c>
      <c r="G17" s="9"/>
      <c r="H17" s="9"/>
    </row>
    <row r="18" spans="1:8" x14ac:dyDescent="0.25">
      <c r="A18" s="7">
        <v>2016</v>
      </c>
      <c r="B18" s="8" t="s">
        <v>24</v>
      </c>
      <c r="C18" s="9">
        <v>36000</v>
      </c>
      <c r="D18" s="10">
        <f t="shared" si="11"/>
        <v>27200</v>
      </c>
      <c r="E18" s="10">
        <f t="shared" ref="E18:E19" si="12">((C18-F18)*0.7)/36</f>
        <v>661.11111111111109</v>
      </c>
      <c r="F18" s="10">
        <v>2000</v>
      </c>
      <c r="G18" s="9"/>
      <c r="H18" s="9"/>
    </row>
    <row r="19" spans="1:8" x14ac:dyDescent="0.25">
      <c r="A19" s="7">
        <v>2016</v>
      </c>
      <c r="B19" s="8" t="s">
        <v>25</v>
      </c>
      <c r="C19" s="9">
        <v>35000</v>
      </c>
      <c r="D19" s="10">
        <f t="shared" si="11"/>
        <v>27200</v>
      </c>
      <c r="E19" s="10">
        <f t="shared" si="12"/>
        <v>661.11111111111109</v>
      </c>
      <c r="F19" s="10">
        <v>1000</v>
      </c>
      <c r="G19" s="9"/>
      <c r="H19" s="9"/>
    </row>
    <row r="20" spans="1:8" x14ac:dyDescent="0.25">
      <c r="A20" s="7">
        <v>2016</v>
      </c>
      <c r="B20" s="8" t="s">
        <v>41</v>
      </c>
      <c r="C20" s="9">
        <v>31000</v>
      </c>
      <c r="D20" s="10">
        <f t="shared" si="11"/>
        <v>22800</v>
      </c>
      <c r="E20" s="10">
        <f t="shared" si="10"/>
        <v>554.16666666666663</v>
      </c>
      <c r="F20" s="10">
        <v>2500</v>
      </c>
      <c r="G20" s="9"/>
      <c r="H20" s="9"/>
    </row>
    <row r="21" spans="1:8" x14ac:dyDescent="0.25">
      <c r="A21" s="11">
        <v>2015</v>
      </c>
      <c r="B21" s="12" t="s">
        <v>15</v>
      </c>
      <c r="C21" s="6">
        <v>25000</v>
      </c>
      <c r="D21" s="6">
        <f>(C21-F21)*0.8</f>
        <v>17600</v>
      </c>
      <c r="E21" s="6">
        <f t="shared" ref="E21" si="13">((C21-F21)*0.7)/36</f>
        <v>427.77777777777771</v>
      </c>
      <c r="F21" s="6">
        <v>3000</v>
      </c>
      <c r="G21" s="6"/>
      <c r="H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zoomScale="90" zoomScaleNormal="90" workbookViewId="0">
      <selection activeCell="B28" sqref="B28"/>
    </sheetView>
  </sheetViews>
  <sheetFormatPr baseColWidth="10" defaultRowHeight="15" x14ac:dyDescent="0.25"/>
  <cols>
    <col min="1" max="2" width="9.7109375" style="1" customWidth="1"/>
    <col min="3" max="3" width="38.42578125" style="1" bestFit="1" customWidth="1"/>
    <col min="4" max="6" width="9.7109375" style="2" customWidth="1"/>
    <col min="7" max="7" width="9.7109375" customWidth="1"/>
    <col min="8" max="9" width="9.7109375" style="2" customWidth="1"/>
  </cols>
  <sheetData>
    <row r="1" spans="1:9" ht="45" x14ac:dyDescent="0.25">
      <c r="A1" s="3" t="s">
        <v>1</v>
      </c>
      <c r="B1" s="3" t="s">
        <v>10</v>
      </c>
      <c r="C1" s="15" t="s">
        <v>0</v>
      </c>
      <c r="D1" s="4" t="s">
        <v>2</v>
      </c>
      <c r="E1" s="4" t="s">
        <v>3</v>
      </c>
      <c r="F1" s="4" t="s">
        <v>17</v>
      </c>
      <c r="G1" s="4" t="s">
        <v>5</v>
      </c>
      <c r="H1" s="5" t="s">
        <v>4</v>
      </c>
      <c r="I1" s="5" t="s">
        <v>16</v>
      </c>
    </row>
    <row r="2" spans="1:9" x14ac:dyDescent="0.25">
      <c r="A2" s="16">
        <v>2017</v>
      </c>
      <c r="B2" s="16" t="s">
        <v>19</v>
      </c>
      <c r="C2" s="17" t="s">
        <v>20</v>
      </c>
      <c r="D2" s="18">
        <v>44000</v>
      </c>
      <c r="E2" s="18">
        <f>(D2-G2)*0.8</f>
        <v>35200</v>
      </c>
      <c r="F2" s="18">
        <f>((D2-G2)*0.7)/48</f>
        <v>641.66666666666663</v>
      </c>
      <c r="G2" s="18">
        <v>0</v>
      </c>
      <c r="H2" s="18"/>
      <c r="I2" s="18"/>
    </row>
    <row r="3" spans="1:9" x14ac:dyDescent="0.25">
      <c r="A3" s="19">
        <v>2017</v>
      </c>
      <c r="B3" s="19" t="s">
        <v>19</v>
      </c>
      <c r="C3" s="20" t="s">
        <v>22</v>
      </c>
      <c r="D3" s="21">
        <v>60000</v>
      </c>
      <c r="E3" s="18">
        <f>(D3-G3)*0.8</f>
        <v>48000</v>
      </c>
      <c r="F3" s="21">
        <f>((D3-G3)*0.7)/48</f>
        <v>875</v>
      </c>
      <c r="G3" s="21">
        <v>0</v>
      </c>
      <c r="H3" s="21"/>
      <c r="I3" s="21"/>
    </row>
    <row r="4" spans="1:9" ht="3" customHeight="1" x14ac:dyDescent="0.25"/>
    <row r="5" spans="1:9" x14ac:dyDescent="0.25">
      <c r="A5" s="16">
        <v>2017</v>
      </c>
      <c r="B5" s="16" t="s">
        <v>6</v>
      </c>
      <c r="C5" s="17" t="s">
        <v>27</v>
      </c>
      <c r="D5" s="18">
        <v>28000</v>
      </c>
      <c r="E5" s="18">
        <f t="shared" ref="E5:E9" si="0">(D5-G5)*0.8</f>
        <v>22400</v>
      </c>
      <c r="F5" s="18">
        <f>((D5-G5)*0.7)/48</f>
        <v>408.33333333333331</v>
      </c>
      <c r="G5" s="18">
        <v>0</v>
      </c>
      <c r="H5" s="18"/>
      <c r="I5" s="18"/>
    </row>
    <row r="6" spans="1:9" x14ac:dyDescent="0.25">
      <c r="A6" s="16">
        <v>2017</v>
      </c>
      <c r="B6" s="16" t="s">
        <v>6</v>
      </c>
      <c r="C6" s="17" t="s">
        <v>28</v>
      </c>
      <c r="D6" s="18">
        <v>31000</v>
      </c>
      <c r="E6" s="18">
        <f t="shared" si="0"/>
        <v>24800</v>
      </c>
      <c r="F6" s="18">
        <f>((D6-G6)*0.7)/48</f>
        <v>452.08333333333331</v>
      </c>
      <c r="G6" s="18">
        <v>0</v>
      </c>
      <c r="H6" s="18"/>
      <c r="I6" s="18"/>
    </row>
    <row r="7" spans="1:9" x14ac:dyDescent="0.25">
      <c r="A7" s="19">
        <v>2017</v>
      </c>
      <c r="B7" s="19" t="s">
        <v>6</v>
      </c>
      <c r="C7" s="20" t="s">
        <v>9</v>
      </c>
      <c r="D7" s="21">
        <v>39500</v>
      </c>
      <c r="E7" s="18">
        <f t="shared" si="0"/>
        <v>31600</v>
      </c>
      <c r="F7" s="21">
        <f>((D7-G7)*0.7)/48</f>
        <v>576.04166666666663</v>
      </c>
      <c r="G7" s="21">
        <v>0</v>
      </c>
      <c r="H7" s="21"/>
      <c r="I7" s="21"/>
    </row>
    <row r="8" spans="1:9" x14ac:dyDescent="0.25">
      <c r="A8" s="19">
        <v>2017</v>
      </c>
      <c r="B8" s="19" t="s">
        <v>6</v>
      </c>
      <c r="C8" s="20" t="s">
        <v>21</v>
      </c>
      <c r="D8" s="21">
        <v>54500</v>
      </c>
      <c r="E8" s="18">
        <f t="shared" si="0"/>
        <v>43600</v>
      </c>
      <c r="F8" s="21">
        <f>((D8-G8)*0.7)/48</f>
        <v>794.79166666666663</v>
      </c>
      <c r="G8" s="21">
        <v>0</v>
      </c>
      <c r="H8" s="21"/>
      <c r="I8" s="21"/>
    </row>
    <row r="9" spans="1:9" x14ac:dyDescent="0.25">
      <c r="A9" s="19">
        <v>2017</v>
      </c>
      <c r="B9" s="19" t="s">
        <v>6</v>
      </c>
      <c r="C9" s="20" t="s">
        <v>34</v>
      </c>
      <c r="D9" s="21">
        <v>61000</v>
      </c>
      <c r="E9" s="18">
        <f t="shared" si="0"/>
        <v>48800</v>
      </c>
      <c r="F9" s="21">
        <f>((D9-G9)*0.7)/48</f>
        <v>889.58333333333337</v>
      </c>
      <c r="G9" s="21">
        <v>0</v>
      </c>
      <c r="H9" s="21"/>
      <c r="I9" s="21"/>
    </row>
    <row r="10" spans="1:9" ht="3" customHeight="1" x14ac:dyDescent="0.25"/>
    <row r="11" spans="1:9" x14ac:dyDescent="0.25">
      <c r="A11" s="19">
        <v>2017</v>
      </c>
      <c r="B11" s="19" t="s">
        <v>7</v>
      </c>
      <c r="C11" s="17" t="s">
        <v>27</v>
      </c>
      <c r="D11" s="21">
        <v>29500</v>
      </c>
      <c r="E11" s="18">
        <f t="shared" ref="E11:E14" si="1">(D11-G11)*0.8</f>
        <v>23600</v>
      </c>
      <c r="F11" s="21">
        <f>((D11-G11)*0.7)/48</f>
        <v>430.20833333333331</v>
      </c>
      <c r="G11" s="21">
        <v>0</v>
      </c>
      <c r="H11" s="21"/>
      <c r="I11" s="21"/>
    </row>
    <row r="12" spans="1:9" x14ac:dyDescent="0.25">
      <c r="A12" s="19">
        <v>2017</v>
      </c>
      <c r="B12" s="19" t="s">
        <v>7</v>
      </c>
      <c r="C12" s="17" t="s">
        <v>28</v>
      </c>
      <c r="D12" s="21">
        <v>32000</v>
      </c>
      <c r="E12" s="18">
        <f t="shared" si="1"/>
        <v>25600</v>
      </c>
      <c r="F12" s="21">
        <f>((D12-G12)*0.7)/48</f>
        <v>466.66666666666669</v>
      </c>
      <c r="G12" s="21">
        <v>0</v>
      </c>
      <c r="H12" s="21"/>
      <c r="I12" s="21"/>
    </row>
    <row r="13" spans="1:9" x14ac:dyDescent="0.25">
      <c r="A13" s="19">
        <v>2017</v>
      </c>
      <c r="B13" s="19" t="s">
        <v>7</v>
      </c>
      <c r="C13" s="17" t="s">
        <v>9</v>
      </c>
      <c r="D13" s="21">
        <v>40000</v>
      </c>
      <c r="E13" s="18">
        <f t="shared" si="1"/>
        <v>32000</v>
      </c>
      <c r="F13" s="21">
        <f t="shared" ref="F13:F14" si="2">((D13-G13)*0.7)/48</f>
        <v>583.33333333333337</v>
      </c>
      <c r="G13" s="21">
        <v>0</v>
      </c>
      <c r="H13" s="21"/>
      <c r="I13" s="21"/>
    </row>
    <row r="14" spans="1:9" x14ac:dyDescent="0.25">
      <c r="A14" s="19">
        <v>2017</v>
      </c>
      <c r="B14" s="19" t="s">
        <v>7</v>
      </c>
      <c r="C14" s="17" t="s">
        <v>21</v>
      </c>
      <c r="D14" s="21">
        <v>55500</v>
      </c>
      <c r="E14" s="18">
        <f t="shared" si="1"/>
        <v>44400</v>
      </c>
      <c r="F14" s="21">
        <f t="shared" si="2"/>
        <v>809.375</v>
      </c>
      <c r="G14" s="21">
        <v>0</v>
      </c>
      <c r="H14" s="21"/>
      <c r="I14" s="21"/>
    </row>
    <row r="15" spans="1:9" ht="3" customHeight="1" x14ac:dyDescent="0.25"/>
    <row r="16" spans="1:9" x14ac:dyDescent="0.25">
      <c r="A16" s="19">
        <v>2017</v>
      </c>
      <c r="B16" s="19" t="s">
        <v>29</v>
      </c>
      <c r="C16" s="17" t="s">
        <v>30</v>
      </c>
      <c r="D16" s="21">
        <v>46500</v>
      </c>
      <c r="E16" s="18">
        <f t="shared" ref="E16:E18" si="3">(D16-G16)*0.8</f>
        <v>37200</v>
      </c>
      <c r="F16" s="21">
        <f>((D16-G16)*0.7)/48</f>
        <v>678.12499999999989</v>
      </c>
      <c r="G16" s="21">
        <v>0</v>
      </c>
      <c r="H16" s="21"/>
      <c r="I16" s="21"/>
    </row>
    <row r="17" spans="1:9" x14ac:dyDescent="0.25">
      <c r="A17" s="19">
        <v>2017</v>
      </c>
      <c r="B17" s="19" t="s">
        <v>29</v>
      </c>
      <c r="C17" s="17" t="s">
        <v>31</v>
      </c>
      <c r="D17" s="21">
        <v>60000</v>
      </c>
      <c r="E17" s="18">
        <f t="shared" si="3"/>
        <v>48000</v>
      </c>
      <c r="F17" s="21">
        <f>((D17-G17)*0.7)/48</f>
        <v>875</v>
      </c>
      <c r="G17" s="21">
        <v>0</v>
      </c>
      <c r="H17" s="21"/>
      <c r="I17" s="21"/>
    </row>
    <row r="18" spans="1:9" x14ac:dyDescent="0.25">
      <c r="A18" s="19">
        <v>2017</v>
      </c>
      <c r="B18" s="19" t="s">
        <v>29</v>
      </c>
      <c r="C18" s="17" t="s">
        <v>35</v>
      </c>
      <c r="D18" s="21">
        <v>65000</v>
      </c>
      <c r="E18" s="18">
        <f t="shared" si="3"/>
        <v>52000</v>
      </c>
      <c r="F18" s="21">
        <f>((D18-G18)*0.7)/48</f>
        <v>947.91666666666663</v>
      </c>
      <c r="G18" s="21">
        <v>0</v>
      </c>
      <c r="H18" s="21"/>
      <c r="I18" s="21"/>
    </row>
    <row r="19" spans="1:9" ht="3" customHeight="1" x14ac:dyDescent="0.25"/>
    <row r="20" spans="1:9" x14ac:dyDescent="0.25">
      <c r="A20" s="19">
        <v>2017</v>
      </c>
      <c r="B20" s="19" t="s">
        <v>43</v>
      </c>
      <c r="C20" s="17" t="s">
        <v>44</v>
      </c>
      <c r="D20" s="21">
        <v>36000</v>
      </c>
      <c r="E20" s="18">
        <f t="shared" ref="E20:E22" si="4">(D20-G20)*0.8</f>
        <v>28800</v>
      </c>
      <c r="F20" s="21">
        <f>((D20-G20)*0.7)/48</f>
        <v>525</v>
      </c>
      <c r="G20" s="21">
        <v>0</v>
      </c>
      <c r="H20" s="21"/>
      <c r="I20" s="21"/>
    </row>
    <row r="21" spans="1:9" x14ac:dyDescent="0.25">
      <c r="A21" s="19">
        <v>2017</v>
      </c>
      <c r="B21" s="19" t="s">
        <v>43</v>
      </c>
      <c r="C21" s="17" t="s">
        <v>45</v>
      </c>
      <c r="D21" s="21">
        <v>43500</v>
      </c>
      <c r="E21" s="18">
        <f t="shared" si="4"/>
        <v>34800</v>
      </c>
      <c r="F21" s="21">
        <f>((D21-G21)*0.7)/48</f>
        <v>634.37499999999989</v>
      </c>
      <c r="G21" s="21">
        <v>0</v>
      </c>
      <c r="H21" s="21"/>
      <c r="I21" s="21"/>
    </row>
    <row r="22" spans="1:9" x14ac:dyDescent="0.25">
      <c r="A22" s="19">
        <v>2017</v>
      </c>
      <c r="B22" s="19" t="s">
        <v>43</v>
      </c>
      <c r="C22" s="17" t="s">
        <v>46</v>
      </c>
      <c r="D22" s="21">
        <v>63000</v>
      </c>
      <c r="E22" s="18">
        <f t="shared" si="4"/>
        <v>50400</v>
      </c>
      <c r="F22" s="21">
        <f>((D22-G22)*0.7)/48</f>
        <v>918.75</v>
      </c>
      <c r="G22" s="21">
        <v>0</v>
      </c>
      <c r="H22" s="21"/>
      <c r="I22" s="21"/>
    </row>
    <row r="23" spans="1:9" ht="3" customHeight="1" x14ac:dyDescent="0.25"/>
    <row r="24" spans="1:9" x14ac:dyDescent="0.25">
      <c r="A24" s="13">
        <v>2016</v>
      </c>
      <c r="B24" s="13" t="s">
        <v>7</v>
      </c>
      <c r="C24" s="14" t="s">
        <v>9</v>
      </c>
      <c r="D24" s="10">
        <v>42000</v>
      </c>
      <c r="E24" s="10">
        <f>(D24-G24)*0.8</f>
        <v>31200</v>
      </c>
      <c r="F24" s="10">
        <f t="shared" ref="F24:F26" si="5">((D24-G24)*0.7)/48</f>
        <v>568.75</v>
      </c>
      <c r="G24" s="10">
        <v>3000</v>
      </c>
      <c r="H24" s="10"/>
      <c r="I24" s="10"/>
    </row>
    <row r="25" spans="1:9" ht="3" customHeight="1" x14ac:dyDescent="0.25"/>
    <row r="26" spans="1:9" x14ac:dyDescent="0.25">
      <c r="A26" s="13">
        <v>2016</v>
      </c>
      <c r="B26" s="13" t="s">
        <v>8</v>
      </c>
      <c r="C26" s="14" t="s">
        <v>11</v>
      </c>
      <c r="D26" s="10">
        <v>43500</v>
      </c>
      <c r="E26" s="10">
        <f>(D26-G26)*0.8</f>
        <v>32400</v>
      </c>
      <c r="F26" s="10">
        <f t="shared" si="5"/>
        <v>590.625</v>
      </c>
      <c r="G26" s="10">
        <v>3000</v>
      </c>
      <c r="H26" s="10"/>
      <c r="I2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zoomScale="90" zoomScaleNormal="90" workbookViewId="0">
      <selection activeCell="O13" sqref="O13"/>
    </sheetView>
  </sheetViews>
  <sheetFormatPr baseColWidth="10" defaultRowHeight="15" x14ac:dyDescent="0.25"/>
  <cols>
    <col min="1" max="1" width="6.7109375" style="1" customWidth="1"/>
    <col min="2" max="2" width="7.7109375" style="1" bestFit="1" customWidth="1"/>
    <col min="3" max="3" width="14.85546875" style="22" customWidth="1"/>
    <col min="4" max="4" width="11.140625" style="22" bestFit="1" customWidth="1"/>
    <col min="5" max="7" width="10.85546875" style="1" customWidth="1"/>
    <col min="8" max="8" width="10.85546875" style="2" customWidth="1"/>
    <col min="9" max="9" width="6.5703125" style="25" customWidth="1"/>
    <col min="10" max="11" width="10.7109375" style="2" customWidth="1"/>
    <col min="12" max="12" width="10.7109375" customWidth="1"/>
    <col min="13" max="14" width="10.7109375" style="2" customWidth="1"/>
  </cols>
  <sheetData>
    <row r="1" spans="1:14" ht="30" x14ac:dyDescent="0.25">
      <c r="A1" s="3" t="s">
        <v>1</v>
      </c>
      <c r="B1" s="3" t="s">
        <v>47</v>
      </c>
      <c r="C1" s="3" t="s">
        <v>0</v>
      </c>
      <c r="D1" s="3" t="s">
        <v>57</v>
      </c>
      <c r="E1" s="3" t="s">
        <v>58</v>
      </c>
      <c r="F1" s="3" t="s">
        <v>65</v>
      </c>
      <c r="G1" s="3" t="s">
        <v>66</v>
      </c>
      <c r="H1" s="4" t="s">
        <v>2</v>
      </c>
      <c r="I1" s="23" t="s">
        <v>79</v>
      </c>
      <c r="J1" s="4" t="s">
        <v>3</v>
      </c>
      <c r="K1" s="4" t="s">
        <v>17</v>
      </c>
      <c r="L1" s="4" t="s">
        <v>5</v>
      </c>
      <c r="M1" s="5" t="s">
        <v>4</v>
      </c>
      <c r="N1" s="5" t="s">
        <v>18</v>
      </c>
    </row>
    <row r="2" spans="1:14" x14ac:dyDescent="0.25">
      <c r="A2" s="16">
        <v>2017</v>
      </c>
      <c r="B2" s="16" t="s">
        <v>48</v>
      </c>
      <c r="C2" s="17" t="s">
        <v>51</v>
      </c>
      <c r="D2" s="17" t="s">
        <v>59</v>
      </c>
      <c r="E2" s="16" t="s">
        <v>73</v>
      </c>
      <c r="F2" s="16" t="s">
        <v>67</v>
      </c>
      <c r="G2" s="16" t="s">
        <v>71</v>
      </c>
      <c r="H2" s="18">
        <v>25000</v>
      </c>
      <c r="I2" s="24">
        <v>0.2</v>
      </c>
      <c r="J2" s="21">
        <f>(H2-L2)*0.8</f>
        <v>20000</v>
      </c>
      <c r="K2" s="21">
        <f t="shared" ref="K2:K9" si="0">((H2-L2)*0.7)/48</f>
        <v>364.58333333333331</v>
      </c>
      <c r="L2" s="21"/>
      <c r="M2" s="21"/>
      <c r="N2" s="18"/>
    </row>
    <row r="3" spans="1:14" x14ac:dyDescent="0.25">
      <c r="A3" s="16">
        <v>2017</v>
      </c>
      <c r="B3" s="16" t="s">
        <v>48</v>
      </c>
      <c r="C3" s="17" t="s">
        <v>51</v>
      </c>
      <c r="D3" s="17" t="s">
        <v>59</v>
      </c>
      <c r="E3" s="16" t="s">
        <v>73</v>
      </c>
      <c r="F3" s="16" t="s">
        <v>68</v>
      </c>
      <c r="G3" s="16" t="s">
        <v>71</v>
      </c>
      <c r="H3" s="18">
        <v>28000</v>
      </c>
      <c r="I3" s="24">
        <v>0.2</v>
      </c>
      <c r="J3" s="21">
        <f>(H3-L3)*0.8</f>
        <v>22400</v>
      </c>
      <c r="K3" s="21">
        <f t="shared" si="0"/>
        <v>408.33333333333331</v>
      </c>
      <c r="L3" s="21"/>
      <c r="M3" s="18"/>
      <c r="N3" s="18"/>
    </row>
    <row r="4" spans="1:14" x14ac:dyDescent="0.25">
      <c r="A4" s="16">
        <v>2017</v>
      </c>
      <c r="B4" s="16" t="s">
        <v>48</v>
      </c>
      <c r="C4" s="17" t="s">
        <v>51</v>
      </c>
      <c r="D4" s="17" t="s">
        <v>60</v>
      </c>
      <c r="E4" s="16" t="s">
        <v>73</v>
      </c>
      <c r="F4" s="16" t="s">
        <v>68</v>
      </c>
      <c r="G4" s="16" t="s">
        <v>71</v>
      </c>
      <c r="H4" s="18">
        <v>33500</v>
      </c>
      <c r="I4" s="24">
        <v>0.2</v>
      </c>
      <c r="J4" s="21">
        <f>(H4-L4)*0.8</f>
        <v>26800</v>
      </c>
      <c r="K4" s="21">
        <f t="shared" si="0"/>
        <v>488.54166666666669</v>
      </c>
      <c r="L4" s="21"/>
      <c r="M4" s="18"/>
      <c r="N4" s="18"/>
    </row>
    <row r="5" spans="1:14" x14ac:dyDescent="0.25">
      <c r="A5" s="16">
        <v>2017</v>
      </c>
      <c r="B5" s="16" t="s">
        <v>48</v>
      </c>
      <c r="C5" s="17" t="s">
        <v>52</v>
      </c>
      <c r="D5" s="17" t="s">
        <v>59</v>
      </c>
      <c r="E5" s="16" t="s">
        <v>74</v>
      </c>
      <c r="F5" s="16" t="s">
        <v>69</v>
      </c>
      <c r="G5" s="16" t="s">
        <v>71</v>
      </c>
      <c r="H5" s="18">
        <v>36000</v>
      </c>
      <c r="I5" s="24">
        <v>0.15</v>
      </c>
      <c r="J5" s="21">
        <f>(H5-L5)*0.85</f>
        <v>30600</v>
      </c>
      <c r="K5" s="21">
        <f t="shared" si="0"/>
        <v>525</v>
      </c>
      <c r="L5" s="21"/>
      <c r="M5" s="18"/>
      <c r="N5" s="18"/>
    </row>
    <row r="6" spans="1:14" x14ac:dyDescent="0.25">
      <c r="A6" s="16">
        <v>2017</v>
      </c>
      <c r="B6" s="16" t="s">
        <v>48</v>
      </c>
      <c r="C6" s="17" t="s">
        <v>52</v>
      </c>
      <c r="D6" s="17" t="s">
        <v>60</v>
      </c>
      <c r="E6" s="16" t="s">
        <v>74</v>
      </c>
      <c r="F6" s="16" t="s">
        <v>69</v>
      </c>
      <c r="G6" s="16" t="s">
        <v>71</v>
      </c>
      <c r="H6" s="18">
        <v>43000</v>
      </c>
      <c r="I6" s="24">
        <v>0.15</v>
      </c>
      <c r="J6" s="21">
        <f>(H6-L6)*0.85</f>
        <v>36550</v>
      </c>
      <c r="K6" s="21">
        <f t="shared" si="0"/>
        <v>627.08333333333326</v>
      </c>
      <c r="L6" s="21"/>
      <c r="M6" s="18"/>
      <c r="N6" s="18"/>
    </row>
    <row r="7" spans="1:14" x14ac:dyDescent="0.25">
      <c r="A7" s="16">
        <v>2017</v>
      </c>
      <c r="B7" s="16" t="s">
        <v>48</v>
      </c>
      <c r="C7" s="17" t="s">
        <v>53</v>
      </c>
      <c r="D7" s="17" t="s">
        <v>61</v>
      </c>
      <c r="E7" s="16" t="s">
        <v>75</v>
      </c>
      <c r="F7" s="16" t="s">
        <v>70</v>
      </c>
      <c r="G7" s="16" t="s">
        <v>71</v>
      </c>
      <c r="H7" s="18">
        <v>56000</v>
      </c>
      <c r="I7" s="24">
        <v>0.15</v>
      </c>
      <c r="J7" s="21">
        <f>(H7-L7)*0.85</f>
        <v>47600</v>
      </c>
      <c r="K7" s="21">
        <f t="shared" si="0"/>
        <v>816.66666666666663</v>
      </c>
      <c r="L7" s="21"/>
      <c r="M7" s="18"/>
      <c r="N7" s="18"/>
    </row>
    <row r="8" spans="1:14" x14ac:dyDescent="0.25">
      <c r="A8" s="16">
        <v>2017</v>
      </c>
      <c r="B8" s="16" t="s">
        <v>48</v>
      </c>
      <c r="C8" s="17" t="s">
        <v>53</v>
      </c>
      <c r="D8" s="17" t="s">
        <v>62</v>
      </c>
      <c r="E8" s="16" t="s">
        <v>75</v>
      </c>
      <c r="F8" s="16" t="s">
        <v>70</v>
      </c>
      <c r="G8" s="16" t="s">
        <v>72</v>
      </c>
      <c r="H8" s="18">
        <v>70000</v>
      </c>
      <c r="I8" s="24">
        <v>0.15</v>
      </c>
      <c r="J8" s="21">
        <f>(H8-L8)*0.85</f>
        <v>59500</v>
      </c>
      <c r="K8" s="21">
        <f t="shared" si="0"/>
        <v>1020.8333333333334</v>
      </c>
      <c r="L8" s="21"/>
      <c r="M8" s="18"/>
      <c r="N8" s="18"/>
    </row>
    <row r="9" spans="1:14" x14ac:dyDescent="0.25">
      <c r="A9" s="16">
        <v>2017</v>
      </c>
      <c r="B9" s="16" t="s">
        <v>48</v>
      </c>
      <c r="C9" s="17" t="s">
        <v>53</v>
      </c>
      <c r="D9" s="17" t="s">
        <v>62</v>
      </c>
      <c r="E9" s="16" t="s">
        <v>76</v>
      </c>
      <c r="F9" s="16" t="s">
        <v>70</v>
      </c>
      <c r="G9" s="16" t="s">
        <v>72</v>
      </c>
      <c r="H9" s="18">
        <v>83000</v>
      </c>
      <c r="I9" s="24">
        <v>0.15</v>
      </c>
      <c r="J9" s="21">
        <f>(H9-L9)*0.85</f>
        <v>70550</v>
      </c>
      <c r="K9" s="21">
        <f t="shared" si="0"/>
        <v>1210.4166666666665</v>
      </c>
      <c r="L9" s="21"/>
      <c r="M9" s="18"/>
      <c r="N9" s="18"/>
    </row>
    <row r="10" spans="1:14" ht="3" customHeight="1" x14ac:dyDescent="0.25"/>
    <row r="11" spans="1:14" x14ac:dyDescent="0.25">
      <c r="A11" s="16">
        <v>2017</v>
      </c>
      <c r="B11" s="16" t="s">
        <v>49</v>
      </c>
      <c r="C11" s="17" t="s">
        <v>54</v>
      </c>
      <c r="D11" s="17" t="s">
        <v>63</v>
      </c>
      <c r="E11" s="16" t="s">
        <v>77</v>
      </c>
      <c r="F11" s="16" t="s">
        <v>68</v>
      </c>
      <c r="G11" s="16" t="s">
        <v>71</v>
      </c>
      <c r="H11" s="18">
        <v>37500</v>
      </c>
      <c r="I11" s="24">
        <v>0.2</v>
      </c>
      <c r="J11" s="21">
        <f>(H11-L11)*0.8</f>
        <v>30000</v>
      </c>
      <c r="K11" s="21">
        <f>((H11-L11)*0.7)/48</f>
        <v>546.875</v>
      </c>
      <c r="L11" s="21"/>
      <c r="M11" s="18"/>
      <c r="N11" s="18"/>
    </row>
    <row r="12" spans="1:14" ht="3" customHeight="1" x14ac:dyDescent="0.25"/>
    <row r="13" spans="1:14" x14ac:dyDescent="0.25">
      <c r="A13" s="16">
        <v>2017</v>
      </c>
      <c r="B13" s="16" t="s">
        <v>50</v>
      </c>
      <c r="C13" s="17" t="s">
        <v>55</v>
      </c>
      <c r="D13" s="17" t="s">
        <v>64</v>
      </c>
      <c r="E13" s="16" t="s">
        <v>87</v>
      </c>
      <c r="F13" s="16" t="s">
        <v>69</v>
      </c>
      <c r="G13" s="16" t="s">
        <v>78</v>
      </c>
      <c r="H13" s="18">
        <v>73000</v>
      </c>
      <c r="I13" s="24">
        <v>0.2</v>
      </c>
      <c r="J13" s="21">
        <f>(H13-L13)*0.8</f>
        <v>58400</v>
      </c>
      <c r="K13" s="21">
        <f>((H13-L13)*0.7)/48</f>
        <v>1064.5833333333333</v>
      </c>
      <c r="L13" s="21"/>
      <c r="M13" s="18"/>
      <c r="N13" s="18"/>
    </row>
    <row r="14" spans="1:14" x14ac:dyDescent="0.25">
      <c r="A14" s="16">
        <v>2017</v>
      </c>
      <c r="B14" s="16" t="s">
        <v>50</v>
      </c>
      <c r="C14" s="17" t="s">
        <v>56</v>
      </c>
      <c r="D14" s="17" t="s">
        <v>64</v>
      </c>
      <c r="E14" s="16" t="s">
        <v>87</v>
      </c>
      <c r="F14" s="16" t="s">
        <v>69</v>
      </c>
      <c r="G14" s="16" t="s">
        <v>78</v>
      </c>
      <c r="H14" s="18">
        <v>87000</v>
      </c>
      <c r="I14" s="24">
        <v>0.2</v>
      </c>
      <c r="J14" s="21">
        <f>(H14-L14)*0.8</f>
        <v>69600</v>
      </c>
      <c r="K14" s="21">
        <f>((H14-L14)*0.7)/48</f>
        <v>1268.7499999999998</v>
      </c>
      <c r="L14" s="21"/>
      <c r="M14" s="18"/>
      <c r="N14" s="18"/>
    </row>
    <row r="15" spans="1:14" ht="3" customHeight="1" x14ac:dyDescent="0.25"/>
    <row r="16" spans="1:14" x14ac:dyDescent="0.25">
      <c r="A16" s="7">
        <v>2016</v>
      </c>
      <c r="B16" s="7" t="s">
        <v>48</v>
      </c>
      <c r="C16" s="8" t="s">
        <v>80</v>
      </c>
      <c r="D16" s="8" t="s">
        <v>60</v>
      </c>
      <c r="E16" s="7" t="s">
        <v>88</v>
      </c>
      <c r="F16" s="7" t="s">
        <v>90</v>
      </c>
      <c r="G16" s="7" t="s">
        <v>71</v>
      </c>
      <c r="H16" s="9">
        <v>43000</v>
      </c>
      <c r="I16" s="26">
        <v>0.2</v>
      </c>
      <c r="J16" s="10">
        <f>(H16-L16)*0.8</f>
        <v>32000</v>
      </c>
      <c r="K16" s="10">
        <f t="shared" ref="K16:K21" si="1">((H16-L16)*0.7)/36</f>
        <v>777.77777777777783</v>
      </c>
      <c r="L16" s="10">
        <v>3000</v>
      </c>
      <c r="M16" s="9"/>
      <c r="N16" s="9"/>
    </row>
    <row r="17" spans="1:14" x14ac:dyDescent="0.25">
      <c r="A17" s="7">
        <v>2016</v>
      </c>
      <c r="B17" s="7" t="s">
        <v>48</v>
      </c>
      <c r="C17" s="8" t="s">
        <v>53</v>
      </c>
      <c r="D17" s="8" t="s">
        <v>61</v>
      </c>
      <c r="E17" s="7" t="s">
        <v>75</v>
      </c>
      <c r="F17" s="7" t="s">
        <v>70</v>
      </c>
      <c r="G17" s="7" t="s">
        <v>71</v>
      </c>
      <c r="H17" s="9">
        <v>56000</v>
      </c>
      <c r="I17" s="26">
        <v>0.2</v>
      </c>
      <c r="J17" s="10">
        <f>(H17-L17)*0.8</f>
        <v>40800</v>
      </c>
      <c r="K17" s="10">
        <f t="shared" si="1"/>
        <v>991.66666666666663</v>
      </c>
      <c r="L17" s="10">
        <v>5000</v>
      </c>
      <c r="M17" s="9"/>
      <c r="N17" s="9"/>
    </row>
    <row r="18" spans="1:14" x14ac:dyDescent="0.25">
      <c r="A18" s="7">
        <v>2016</v>
      </c>
      <c r="B18" s="7" t="s">
        <v>48</v>
      </c>
      <c r="C18" s="8" t="s">
        <v>53</v>
      </c>
      <c r="D18" s="8" t="s">
        <v>62</v>
      </c>
      <c r="E18" s="7" t="s">
        <v>75</v>
      </c>
      <c r="F18" s="7" t="s">
        <v>70</v>
      </c>
      <c r="G18" s="7" t="s">
        <v>72</v>
      </c>
      <c r="H18" s="9">
        <v>70000</v>
      </c>
      <c r="I18" s="26">
        <v>0.2</v>
      </c>
      <c r="J18" s="10">
        <f t="shared" ref="J18:J19" si="2">(H18-L18)*0.8</f>
        <v>52000</v>
      </c>
      <c r="K18" s="10">
        <f t="shared" si="1"/>
        <v>1263.8888888888889</v>
      </c>
      <c r="L18" s="10">
        <v>5000</v>
      </c>
      <c r="M18" s="9"/>
      <c r="N18" s="9"/>
    </row>
    <row r="19" spans="1:14" x14ac:dyDescent="0.25">
      <c r="A19" s="7">
        <v>2016</v>
      </c>
      <c r="B19" s="7" t="s">
        <v>48</v>
      </c>
      <c r="C19" s="8" t="s">
        <v>53</v>
      </c>
      <c r="D19" s="8" t="s">
        <v>62</v>
      </c>
      <c r="E19" s="7" t="s">
        <v>76</v>
      </c>
      <c r="F19" s="7" t="s">
        <v>70</v>
      </c>
      <c r="G19" s="7" t="s">
        <v>78</v>
      </c>
      <c r="H19" s="9">
        <v>83000</v>
      </c>
      <c r="I19" s="26">
        <v>0.2</v>
      </c>
      <c r="J19" s="10">
        <f t="shared" si="2"/>
        <v>65600</v>
      </c>
      <c r="K19" s="10">
        <f t="shared" si="1"/>
        <v>1594.4444444444443</v>
      </c>
      <c r="L19" s="10">
        <v>1000</v>
      </c>
      <c r="M19" s="9"/>
      <c r="N19" s="9"/>
    </row>
    <row r="20" spans="1:14" x14ac:dyDescent="0.25">
      <c r="A20" s="7">
        <v>2016</v>
      </c>
      <c r="B20" s="7" t="s">
        <v>48</v>
      </c>
      <c r="C20" s="8" t="s">
        <v>53</v>
      </c>
      <c r="D20" s="8" t="s">
        <v>83</v>
      </c>
      <c r="E20" s="7" t="s">
        <v>89</v>
      </c>
      <c r="F20" s="7" t="s">
        <v>70</v>
      </c>
      <c r="G20" s="7" t="s">
        <v>72</v>
      </c>
      <c r="H20" s="9">
        <v>99000</v>
      </c>
      <c r="I20" s="26">
        <v>0.2</v>
      </c>
      <c r="J20" s="10">
        <f>(H20-L20)*0.8</f>
        <v>79200</v>
      </c>
      <c r="K20" s="10">
        <f t="shared" si="1"/>
        <v>1925</v>
      </c>
      <c r="L20" s="10"/>
      <c r="M20" s="9"/>
      <c r="N20" s="9"/>
    </row>
    <row r="21" spans="1:14" x14ac:dyDescent="0.25">
      <c r="A21" s="7">
        <v>2016</v>
      </c>
      <c r="B21" s="7" t="s">
        <v>48</v>
      </c>
      <c r="C21" s="8" t="s">
        <v>81</v>
      </c>
      <c r="D21" s="8" t="s">
        <v>82</v>
      </c>
      <c r="E21" s="7" t="s">
        <v>75</v>
      </c>
      <c r="F21" s="7" t="s">
        <v>68</v>
      </c>
      <c r="G21" s="7" t="s">
        <v>72</v>
      </c>
      <c r="H21" s="9">
        <v>55000</v>
      </c>
      <c r="I21" s="26">
        <v>0.15</v>
      </c>
      <c r="J21" s="10">
        <f>(H21-L21)*0.85</f>
        <v>46750</v>
      </c>
      <c r="K21" s="10">
        <f t="shared" si="1"/>
        <v>1069.4444444444443</v>
      </c>
      <c r="L21" s="10"/>
      <c r="M21" s="9"/>
      <c r="N21" s="9"/>
    </row>
    <row r="22" spans="1:14" ht="3" customHeight="1" x14ac:dyDescent="0.25"/>
    <row r="23" spans="1:14" x14ac:dyDescent="0.25">
      <c r="A23" s="7">
        <v>2016</v>
      </c>
      <c r="B23" s="7" t="s">
        <v>49</v>
      </c>
      <c r="C23" s="8" t="s">
        <v>85</v>
      </c>
      <c r="D23" s="8" t="s">
        <v>62</v>
      </c>
      <c r="E23" s="7" t="s">
        <v>75</v>
      </c>
      <c r="F23" s="7" t="s">
        <v>70</v>
      </c>
      <c r="G23" s="7" t="s">
        <v>91</v>
      </c>
      <c r="H23" s="9">
        <v>68000</v>
      </c>
      <c r="I23" s="26">
        <v>0.2</v>
      </c>
      <c r="J23" s="10">
        <f>(H23-L23)*0.8</f>
        <v>52800</v>
      </c>
      <c r="K23" s="10">
        <f>((H23-L23)*0.7)/36</f>
        <v>1283.3333333333333</v>
      </c>
      <c r="L23" s="10">
        <v>2000</v>
      </c>
      <c r="M23" s="9"/>
      <c r="N23" s="9"/>
    </row>
    <row r="24" spans="1:14" x14ac:dyDescent="0.25">
      <c r="A24" s="7">
        <v>2016</v>
      </c>
      <c r="B24" s="7" t="s">
        <v>49</v>
      </c>
      <c r="C24" s="8" t="s">
        <v>86</v>
      </c>
      <c r="D24" s="8" t="s">
        <v>84</v>
      </c>
      <c r="E24" s="7" t="s">
        <v>89</v>
      </c>
      <c r="F24" s="7" t="s">
        <v>69</v>
      </c>
      <c r="G24" s="7" t="s">
        <v>92</v>
      </c>
      <c r="H24" s="9">
        <v>125000</v>
      </c>
      <c r="I24" s="26">
        <v>0.15</v>
      </c>
      <c r="J24" s="10">
        <f>(H24-L24)*0.85</f>
        <v>106250</v>
      </c>
      <c r="K24" s="10">
        <f>((H24-L24)*0.7)/36</f>
        <v>2430.5555555555557</v>
      </c>
      <c r="L24" s="10"/>
      <c r="M24" s="9"/>
      <c r="N24" s="9"/>
    </row>
    <row r="25" spans="1:14" ht="3" customHeight="1" x14ac:dyDescent="0.25"/>
    <row r="26" spans="1:14" x14ac:dyDescent="0.25">
      <c r="A26" s="11">
        <v>2015</v>
      </c>
      <c r="B26" s="11" t="s">
        <v>49</v>
      </c>
      <c r="C26" s="12" t="s">
        <v>85</v>
      </c>
      <c r="D26" s="12" t="s">
        <v>93</v>
      </c>
      <c r="E26" s="11" t="s">
        <v>75</v>
      </c>
      <c r="F26" s="11" t="s">
        <v>70</v>
      </c>
      <c r="G26" s="11" t="s">
        <v>94</v>
      </c>
      <c r="H26" s="6">
        <v>54000</v>
      </c>
      <c r="I26" s="27">
        <v>0.2</v>
      </c>
      <c r="J26" s="6">
        <f>(H26-L26)*0.8</f>
        <v>38400</v>
      </c>
      <c r="K26" s="6">
        <f>((H26-L26)*0.7)/36</f>
        <v>933.33333333333337</v>
      </c>
      <c r="L26" s="6">
        <v>6000</v>
      </c>
      <c r="M26" s="6"/>
      <c r="N26" s="6"/>
    </row>
    <row r="27" spans="1:14" x14ac:dyDescent="0.25">
      <c r="A27" s="11">
        <v>2015</v>
      </c>
      <c r="B27" s="11" t="s">
        <v>49</v>
      </c>
      <c r="C27" s="12" t="s">
        <v>85</v>
      </c>
      <c r="D27" s="12" t="s">
        <v>62</v>
      </c>
      <c r="E27" s="11" t="s">
        <v>75</v>
      </c>
      <c r="F27" s="11" t="s">
        <v>70</v>
      </c>
      <c r="G27" s="11" t="s">
        <v>94</v>
      </c>
      <c r="H27" s="6">
        <v>68000</v>
      </c>
      <c r="I27" s="27">
        <v>0.2</v>
      </c>
      <c r="J27" s="6">
        <f>(H27-L27)*0.8</f>
        <v>49600</v>
      </c>
      <c r="K27" s="6">
        <f>((H27-L27)*0.7)/36</f>
        <v>1205.5555555555557</v>
      </c>
      <c r="L27" s="6">
        <v>6000</v>
      </c>
      <c r="M27" s="6"/>
      <c r="N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BMW</vt:lpstr>
      <vt:lpstr>MINI</vt:lpstr>
      <vt:lpstr>FCA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Daniel Gomez</cp:lastModifiedBy>
  <dcterms:created xsi:type="dcterms:W3CDTF">2015-08-24T12:48:52Z</dcterms:created>
  <dcterms:modified xsi:type="dcterms:W3CDTF">2017-04-10T14:17:25Z</dcterms:modified>
</cp:coreProperties>
</file>