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ia\Desktop\Data Analysis Class Projects\"/>
    </mc:Choice>
  </mc:AlternateContent>
  <xr:revisionPtr revIDLastSave="0" documentId="13_ncr:1_{2524606A-8727-45EF-BDE4-EE7E01A94340}" xr6:coauthVersionLast="47" xr6:coauthVersionMax="47" xr10:uidLastSave="{00000000-0000-0000-0000-000000000000}"/>
  <bookViews>
    <workbookView xWindow="38280" yWindow="10680" windowWidth="19440" windowHeight="11040" activeTab="1" xr2:uid="{00000000-000D-0000-FFFF-FFFF00000000}"/>
  </bookViews>
  <sheets>
    <sheet name="Sheet1" sheetId="1" r:id="rId1"/>
    <sheet name="Outcomes Based on Goals" sheetId="6" r:id="rId2"/>
    <sheet name="Outcomes Based on Launch Date" sheetId="3" r:id="rId3"/>
  </sheets>
  <definedNames>
    <definedName name="_xlnm._FilterDatabase" localSheetId="0" hidden="1">Sheet1!$A$1:$Q$4115</definedName>
  </definedNames>
  <calcPr calcId="191029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6" l="1"/>
  <c r="D13" i="6"/>
  <c r="C13" i="6"/>
  <c r="C12" i="6"/>
  <c r="D11" i="6"/>
  <c r="C11" i="6"/>
  <c r="D9" i="6"/>
  <c r="C9" i="6"/>
  <c r="D8" i="6"/>
  <c r="C8" i="6"/>
  <c r="D7" i="6"/>
  <c r="C7" i="6"/>
  <c r="D6" i="6"/>
  <c r="C6" i="6"/>
  <c r="D5" i="6"/>
  <c r="C5" i="6"/>
  <c r="D4" i="6"/>
  <c r="C4" i="6"/>
  <c r="D3" i="6"/>
  <c r="D2" i="6"/>
  <c r="C3" i="6"/>
  <c r="C2" i="6"/>
  <c r="B2" i="6"/>
  <c r="B13" i="6"/>
  <c r="B12" i="6"/>
  <c r="B11" i="6"/>
  <c r="B10" i="6"/>
  <c r="B9" i="6"/>
  <c r="B8" i="6"/>
  <c r="B7" i="6"/>
  <c r="B6" i="6"/>
  <c r="B5" i="6"/>
  <c r="B4" i="6"/>
  <c r="B3" i="6"/>
  <c r="C10" i="6"/>
  <c r="D10" i="6"/>
  <c r="E3" i="6"/>
  <c r="H3" i="6"/>
  <c r="E4" i="6"/>
  <c r="H4" i="6"/>
  <c r="E5" i="6"/>
  <c r="H5" i="6"/>
  <c r="E6" i="6"/>
  <c r="H6" i="6"/>
  <c r="E7" i="6"/>
  <c r="H7" i="6"/>
  <c r="E8" i="6"/>
  <c r="H8" i="6"/>
  <c r="E9" i="6"/>
  <c r="H9" i="6"/>
  <c r="E10" i="6"/>
  <c r="H10" i="6"/>
  <c r="E11" i="6"/>
  <c r="H11" i="6"/>
  <c r="E12" i="6"/>
  <c r="H12" i="6"/>
  <c r="E13" i="6"/>
  <c r="H13" i="6"/>
  <c r="E2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49" i="1"/>
  <c r="M2949" i="1"/>
  <c r="L2950" i="1"/>
  <c r="M2950" i="1"/>
  <c r="L2951" i="1"/>
  <c r="M2951" i="1"/>
  <c r="L2952" i="1"/>
  <c r="M2952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77" i="1"/>
  <c r="M2977" i="1"/>
  <c r="L2978" i="1"/>
  <c r="M2978" i="1"/>
  <c r="L2979" i="1"/>
  <c r="M2979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3236" i="1"/>
  <c r="M3236" i="1"/>
  <c r="L3237" i="1"/>
  <c r="M3237" i="1"/>
  <c r="L3238" i="1"/>
  <c r="M3238" i="1"/>
  <c r="L3239" i="1"/>
  <c r="M3239" i="1"/>
  <c r="L3240" i="1"/>
  <c r="M3240" i="1"/>
  <c r="L3241" i="1"/>
  <c r="M3241" i="1"/>
  <c r="L3242" i="1"/>
  <c r="M3242" i="1"/>
  <c r="L3243" i="1"/>
  <c r="M3243" i="1"/>
  <c r="L3244" i="1"/>
  <c r="M3244" i="1"/>
  <c r="L3245" i="1"/>
  <c r="M3245" i="1"/>
  <c r="L3246" i="1"/>
  <c r="M3246" i="1"/>
  <c r="L3247" i="1"/>
  <c r="M3247" i="1"/>
  <c r="L3248" i="1"/>
  <c r="M3248" i="1"/>
  <c r="L3249" i="1"/>
  <c r="M3249" i="1"/>
  <c r="L3250" i="1"/>
  <c r="M3250" i="1"/>
  <c r="L3251" i="1"/>
  <c r="M3251" i="1"/>
  <c r="L3252" i="1"/>
  <c r="M3252" i="1"/>
  <c r="L3253" i="1"/>
  <c r="M3253" i="1"/>
  <c r="L3254" i="1"/>
  <c r="M3254" i="1"/>
  <c r="L3255" i="1"/>
  <c r="M3255" i="1"/>
  <c r="L3256" i="1"/>
  <c r="M3256" i="1"/>
  <c r="L3257" i="1"/>
  <c r="M3257" i="1"/>
  <c r="L3258" i="1"/>
  <c r="M3258" i="1"/>
  <c r="L3259" i="1"/>
  <c r="M3259" i="1"/>
  <c r="L3260" i="1"/>
  <c r="M3260" i="1"/>
  <c r="L3261" i="1"/>
  <c r="M3261" i="1"/>
  <c r="L3262" i="1"/>
  <c r="M3262" i="1"/>
  <c r="L3263" i="1"/>
  <c r="M3263" i="1"/>
  <c r="L3264" i="1"/>
  <c r="M3264" i="1"/>
  <c r="L3265" i="1"/>
  <c r="M3265" i="1"/>
  <c r="L3266" i="1"/>
  <c r="M3266" i="1"/>
  <c r="L3267" i="1"/>
  <c r="M3267" i="1"/>
  <c r="L3268" i="1"/>
  <c r="M3268" i="1"/>
  <c r="L3269" i="1"/>
  <c r="M3269" i="1"/>
  <c r="L3270" i="1"/>
  <c r="M3270" i="1"/>
  <c r="L3271" i="1"/>
  <c r="M3271" i="1"/>
  <c r="L3272" i="1"/>
  <c r="M3272" i="1"/>
  <c r="L3273" i="1"/>
  <c r="M3273" i="1"/>
  <c r="L3274" i="1"/>
  <c r="M3274" i="1"/>
  <c r="L3275" i="1"/>
  <c r="M3275" i="1"/>
  <c r="L3276" i="1"/>
  <c r="M3276" i="1"/>
  <c r="L3277" i="1"/>
  <c r="M3277" i="1"/>
  <c r="L3278" i="1"/>
  <c r="M3278" i="1"/>
  <c r="L3279" i="1"/>
  <c r="M3279" i="1"/>
  <c r="L3280" i="1"/>
  <c r="M3280" i="1"/>
  <c r="L3281" i="1"/>
  <c r="M3281" i="1"/>
  <c r="L3282" i="1"/>
  <c r="M3282" i="1"/>
  <c r="L3283" i="1"/>
  <c r="M3283" i="1"/>
  <c r="L3284" i="1"/>
  <c r="M3284" i="1"/>
  <c r="L3285" i="1"/>
  <c r="M3285" i="1"/>
  <c r="L3286" i="1"/>
  <c r="M3286" i="1"/>
  <c r="L3287" i="1"/>
  <c r="M3287" i="1"/>
  <c r="L3288" i="1"/>
  <c r="M3288" i="1"/>
  <c r="L3289" i="1"/>
  <c r="M3289" i="1"/>
  <c r="L3290" i="1"/>
  <c r="M3290" i="1"/>
  <c r="L3291" i="1"/>
  <c r="M3291" i="1"/>
  <c r="L3292" i="1"/>
  <c r="M3292" i="1"/>
  <c r="L3293" i="1"/>
  <c r="M3293" i="1"/>
  <c r="L3294" i="1"/>
  <c r="M3294" i="1"/>
  <c r="L3295" i="1"/>
  <c r="M3295" i="1"/>
  <c r="L3296" i="1"/>
  <c r="M3296" i="1"/>
  <c r="L3297" i="1"/>
  <c r="M3297" i="1"/>
  <c r="L3298" i="1"/>
  <c r="M3298" i="1"/>
  <c r="L3299" i="1"/>
  <c r="M3299" i="1"/>
  <c r="L3300" i="1"/>
  <c r="M3300" i="1"/>
  <c r="L3301" i="1"/>
  <c r="M3301" i="1"/>
  <c r="L3302" i="1"/>
  <c r="M3302" i="1"/>
  <c r="L3303" i="1"/>
  <c r="M3303" i="1"/>
  <c r="L3304" i="1"/>
  <c r="M3304" i="1"/>
  <c r="L3305" i="1"/>
  <c r="M3305" i="1"/>
  <c r="L3306" i="1"/>
  <c r="M3306" i="1"/>
  <c r="L3307" i="1"/>
  <c r="M3307" i="1"/>
  <c r="L3308" i="1"/>
  <c r="M3308" i="1"/>
  <c r="L3309" i="1"/>
  <c r="M3309" i="1"/>
  <c r="L3310" i="1"/>
  <c r="M3310" i="1"/>
  <c r="L3311" i="1"/>
  <c r="M3311" i="1"/>
  <c r="L3312" i="1"/>
  <c r="M3312" i="1"/>
  <c r="L3313" i="1"/>
  <c r="M3313" i="1"/>
  <c r="L3314" i="1"/>
  <c r="M3314" i="1"/>
  <c r="L3315" i="1"/>
  <c r="M3315" i="1"/>
  <c r="L3316" i="1"/>
  <c r="M3316" i="1"/>
  <c r="L3317" i="1"/>
  <c r="M3317" i="1"/>
  <c r="L3318" i="1"/>
  <c r="M3318" i="1"/>
  <c r="L3319" i="1"/>
  <c r="M3319" i="1"/>
  <c r="L3320" i="1"/>
  <c r="M3320" i="1"/>
  <c r="L3321" i="1"/>
  <c r="M3321" i="1"/>
  <c r="L3322" i="1"/>
  <c r="M3322" i="1"/>
  <c r="L3323" i="1"/>
  <c r="M3323" i="1"/>
  <c r="L3324" i="1"/>
  <c r="M3324" i="1"/>
  <c r="L3325" i="1"/>
  <c r="M3325" i="1"/>
  <c r="L3326" i="1"/>
  <c r="M3326" i="1"/>
  <c r="L3327" i="1"/>
  <c r="M3327" i="1"/>
  <c r="L3328" i="1"/>
  <c r="M3328" i="1"/>
  <c r="L3329" i="1"/>
  <c r="M3329" i="1"/>
  <c r="L3330" i="1"/>
  <c r="M3330" i="1"/>
  <c r="L3331" i="1"/>
  <c r="M3331" i="1"/>
  <c r="L3332" i="1"/>
  <c r="M3332" i="1"/>
  <c r="L3333" i="1"/>
  <c r="M3333" i="1"/>
  <c r="L3334" i="1"/>
  <c r="M3334" i="1"/>
  <c r="L3335" i="1"/>
  <c r="M3335" i="1"/>
  <c r="L3336" i="1"/>
  <c r="M3336" i="1"/>
  <c r="L3337" i="1"/>
  <c r="M3337" i="1"/>
  <c r="L3338" i="1"/>
  <c r="M3338" i="1"/>
  <c r="L3339" i="1"/>
  <c r="M3339" i="1"/>
  <c r="L3340" i="1"/>
  <c r="M3340" i="1"/>
  <c r="L3341" i="1"/>
  <c r="M3341" i="1"/>
  <c r="L3342" i="1"/>
  <c r="M3342" i="1"/>
  <c r="L3343" i="1"/>
  <c r="M3343" i="1"/>
  <c r="L3344" i="1"/>
  <c r="M3344" i="1"/>
  <c r="L3345" i="1"/>
  <c r="M3345" i="1"/>
  <c r="L3346" i="1"/>
  <c r="M3346" i="1"/>
  <c r="L3347" i="1"/>
  <c r="M3347" i="1"/>
  <c r="L3348" i="1"/>
  <c r="M3348" i="1"/>
  <c r="L3349" i="1"/>
  <c r="M3349" i="1"/>
  <c r="L3350" i="1"/>
  <c r="M3350" i="1"/>
  <c r="L3351" i="1"/>
  <c r="M3351" i="1"/>
  <c r="L3352" i="1"/>
  <c r="M3352" i="1"/>
  <c r="L3353" i="1"/>
  <c r="M3353" i="1"/>
  <c r="L3354" i="1"/>
  <c r="M3354" i="1"/>
  <c r="L3355" i="1"/>
  <c r="M3355" i="1"/>
  <c r="L3356" i="1"/>
  <c r="M3356" i="1"/>
  <c r="L3357" i="1"/>
  <c r="M3357" i="1"/>
  <c r="L3358" i="1"/>
  <c r="M3358" i="1"/>
  <c r="L3359" i="1"/>
  <c r="M3359" i="1"/>
  <c r="L3360" i="1"/>
  <c r="M3360" i="1"/>
  <c r="L3361" i="1"/>
  <c r="M3361" i="1"/>
  <c r="L3362" i="1"/>
  <c r="M3362" i="1"/>
  <c r="L3363" i="1"/>
  <c r="M3363" i="1"/>
  <c r="L3364" i="1"/>
  <c r="M3364" i="1"/>
  <c r="L3365" i="1"/>
  <c r="M3365" i="1"/>
  <c r="L3366" i="1"/>
  <c r="M3366" i="1"/>
  <c r="L3367" i="1"/>
  <c r="M3367" i="1"/>
  <c r="L3368" i="1"/>
  <c r="M3368" i="1"/>
  <c r="L3369" i="1"/>
  <c r="M3369" i="1"/>
  <c r="L3370" i="1"/>
  <c r="M3370" i="1"/>
  <c r="L3371" i="1"/>
  <c r="M3371" i="1"/>
  <c r="L3372" i="1"/>
  <c r="M3372" i="1"/>
  <c r="L3373" i="1"/>
  <c r="M3373" i="1"/>
  <c r="L3374" i="1"/>
  <c r="M3374" i="1"/>
  <c r="L3375" i="1"/>
  <c r="M3375" i="1"/>
  <c r="L3376" i="1"/>
  <c r="M3376" i="1"/>
  <c r="L3377" i="1"/>
  <c r="M3377" i="1"/>
  <c r="L3378" i="1"/>
  <c r="M3378" i="1"/>
  <c r="L3379" i="1"/>
  <c r="M3379" i="1"/>
  <c r="L3380" i="1"/>
  <c r="M3380" i="1"/>
  <c r="L3381" i="1"/>
  <c r="M3381" i="1"/>
  <c r="L3382" i="1"/>
  <c r="M3382" i="1"/>
  <c r="L3383" i="1"/>
  <c r="M3383" i="1"/>
  <c r="L3384" i="1"/>
  <c r="M3384" i="1"/>
  <c r="L3385" i="1"/>
  <c r="M3385" i="1"/>
  <c r="L3386" i="1"/>
  <c r="M3386" i="1"/>
  <c r="L3387" i="1"/>
  <c r="M3387" i="1"/>
  <c r="L3388" i="1"/>
  <c r="M3388" i="1"/>
  <c r="L3389" i="1"/>
  <c r="M3389" i="1"/>
  <c r="L3390" i="1"/>
  <c r="M3390" i="1"/>
  <c r="L3391" i="1"/>
  <c r="M3391" i="1"/>
  <c r="L3392" i="1"/>
  <c r="M3392" i="1"/>
  <c r="L3393" i="1"/>
  <c r="M3393" i="1"/>
  <c r="L3394" i="1"/>
  <c r="M3394" i="1"/>
  <c r="L3395" i="1"/>
  <c r="M3395" i="1"/>
  <c r="L3396" i="1"/>
  <c r="M3396" i="1"/>
  <c r="L3397" i="1"/>
  <c r="M3397" i="1"/>
  <c r="L3398" i="1"/>
  <c r="M3398" i="1"/>
  <c r="L3399" i="1"/>
  <c r="M3399" i="1"/>
  <c r="L3400" i="1"/>
  <c r="M3400" i="1"/>
  <c r="L3401" i="1"/>
  <c r="M3401" i="1"/>
  <c r="L3402" i="1"/>
  <c r="M3402" i="1"/>
  <c r="L3403" i="1"/>
  <c r="M3403" i="1"/>
  <c r="L3404" i="1"/>
  <c r="M3404" i="1"/>
  <c r="L3405" i="1"/>
  <c r="M3405" i="1"/>
  <c r="L3406" i="1"/>
  <c r="M3406" i="1"/>
  <c r="L3407" i="1"/>
  <c r="M3407" i="1"/>
  <c r="L3408" i="1"/>
  <c r="M3408" i="1"/>
  <c r="L3409" i="1"/>
  <c r="M3409" i="1"/>
  <c r="L3410" i="1"/>
  <c r="M3410" i="1"/>
  <c r="L3411" i="1"/>
  <c r="M3411" i="1"/>
  <c r="L3412" i="1"/>
  <c r="M3412" i="1"/>
  <c r="L3413" i="1"/>
  <c r="M3413" i="1"/>
  <c r="L3414" i="1"/>
  <c r="M3414" i="1"/>
  <c r="L3415" i="1"/>
  <c r="M3415" i="1"/>
  <c r="L3416" i="1"/>
  <c r="M3416" i="1"/>
  <c r="L3417" i="1"/>
  <c r="M3417" i="1"/>
  <c r="L3418" i="1"/>
  <c r="M3418" i="1"/>
  <c r="L3419" i="1"/>
  <c r="M3419" i="1"/>
  <c r="L3420" i="1"/>
  <c r="M3420" i="1"/>
  <c r="L3421" i="1"/>
  <c r="M3421" i="1"/>
  <c r="L3422" i="1"/>
  <c r="M3422" i="1"/>
  <c r="L3423" i="1"/>
  <c r="M3423" i="1"/>
  <c r="L3424" i="1"/>
  <c r="M3424" i="1"/>
  <c r="L3425" i="1"/>
  <c r="M3425" i="1"/>
  <c r="L3426" i="1"/>
  <c r="M3426" i="1"/>
  <c r="L3427" i="1"/>
  <c r="M3427" i="1"/>
  <c r="L3428" i="1"/>
  <c r="M3428" i="1"/>
  <c r="L3429" i="1"/>
  <c r="M3429" i="1"/>
  <c r="L3430" i="1"/>
  <c r="M3430" i="1"/>
  <c r="L3431" i="1"/>
  <c r="M3431" i="1"/>
  <c r="L3432" i="1"/>
  <c r="M3432" i="1"/>
  <c r="L3433" i="1"/>
  <c r="M3433" i="1"/>
  <c r="L3434" i="1"/>
  <c r="M3434" i="1"/>
  <c r="L3435" i="1"/>
  <c r="M3435" i="1"/>
  <c r="L3436" i="1"/>
  <c r="M3436" i="1"/>
  <c r="L3437" i="1"/>
  <c r="M3437" i="1"/>
  <c r="L3438" i="1"/>
  <c r="M3438" i="1"/>
  <c r="L3439" i="1"/>
  <c r="M3439" i="1"/>
  <c r="L3440" i="1"/>
  <c r="M3440" i="1"/>
  <c r="L3441" i="1"/>
  <c r="M3441" i="1"/>
  <c r="L3442" i="1"/>
  <c r="M3442" i="1"/>
  <c r="L3443" i="1"/>
  <c r="M3443" i="1"/>
  <c r="L3444" i="1"/>
  <c r="M3444" i="1"/>
  <c r="L3445" i="1"/>
  <c r="M3445" i="1"/>
  <c r="L3446" i="1"/>
  <c r="M3446" i="1"/>
  <c r="L3447" i="1"/>
  <c r="M3447" i="1"/>
  <c r="L3448" i="1"/>
  <c r="M3448" i="1"/>
  <c r="L3449" i="1"/>
  <c r="M3449" i="1"/>
  <c r="L3450" i="1"/>
  <c r="M3450" i="1"/>
  <c r="L3451" i="1"/>
  <c r="M3451" i="1"/>
  <c r="L3452" i="1"/>
  <c r="M3452" i="1"/>
  <c r="L3453" i="1"/>
  <c r="M3453" i="1"/>
  <c r="L3454" i="1"/>
  <c r="M3454" i="1"/>
  <c r="L3455" i="1"/>
  <c r="M3455" i="1"/>
  <c r="L3456" i="1"/>
  <c r="M3456" i="1"/>
  <c r="L3457" i="1"/>
  <c r="M3457" i="1"/>
  <c r="L3458" i="1"/>
  <c r="M3458" i="1"/>
  <c r="L3459" i="1"/>
  <c r="M3459" i="1"/>
  <c r="L3460" i="1"/>
  <c r="M3460" i="1"/>
  <c r="L3461" i="1"/>
  <c r="M3461" i="1"/>
  <c r="L3462" i="1"/>
  <c r="M3462" i="1"/>
  <c r="L3463" i="1"/>
  <c r="M3463" i="1"/>
  <c r="L3464" i="1"/>
  <c r="M3464" i="1"/>
  <c r="L3465" i="1"/>
  <c r="M3465" i="1"/>
  <c r="L3466" i="1"/>
  <c r="M3466" i="1"/>
  <c r="L3467" i="1"/>
  <c r="M3467" i="1"/>
  <c r="L3468" i="1"/>
  <c r="M3468" i="1"/>
  <c r="L3469" i="1"/>
  <c r="M3469" i="1"/>
  <c r="L3470" i="1"/>
  <c r="M3470" i="1"/>
  <c r="L3471" i="1"/>
  <c r="M3471" i="1"/>
  <c r="L3472" i="1"/>
  <c r="M3472" i="1"/>
  <c r="L3473" i="1"/>
  <c r="M3473" i="1"/>
  <c r="L3474" i="1"/>
  <c r="M3474" i="1"/>
  <c r="L3475" i="1"/>
  <c r="M3475" i="1"/>
  <c r="L3476" i="1"/>
  <c r="M3476" i="1"/>
  <c r="L3477" i="1"/>
  <c r="M3477" i="1"/>
  <c r="L3478" i="1"/>
  <c r="M3478" i="1"/>
  <c r="L3479" i="1"/>
  <c r="M3479" i="1"/>
  <c r="L3480" i="1"/>
  <c r="M3480" i="1"/>
  <c r="L3481" i="1"/>
  <c r="M3481" i="1"/>
  <c r="L3482" i="1"/>
  <c r="M3482" i="1"/>
  <c r="L3483" i="1"/>
  <c r="M3483" i="1"/>
  <c r="L3484" i="1"/>
  <c r="M3484" i="1"/>
  <c r="L3485" i="1"/>
  <c r="M3485" i="1"/>
  <c r="L3486" i="1"/>
  <c r="M3486" i="1"/>
  <c r="L3487" i="1"/>
  <c r="M3487" i="1"/>
  <c r="L3488" i="1"/>
  <c r="M3488" i="1"/>
  <c r="L3489" i="1"/>
  <c r="M3489" i="1"/>
  <c r="L3490" i="1"/>
  <c r="M3490" i="1"/>
  <c r="L3491" i="1"/>
  <c r="M3491" i="1"/>
  <c r="L3492" i="1"/>
  <c r="M3492" i="1"/>
  <c r="L3493" i="1"/>
  <c r="M3493" i="1"/>
  <c r="L3494" i="1"/>
  <c r="M3494" i="1"/>
  <c r="L3495" i="1"/>
  <c r="M3495" i="1"/>
  <c r="L3496" i="1"/>
  <c r="M3496" i="1"/>
  <c r="L3497" i="1"/>
  <c r="M3497" i="1"/>
  <c r="L3498" i="1"/>
  <c r="M3498" i="1"/>
  <c r="L3499" i="1"/>
  <c r="M3499" i="1"/>
  <c r="L3500" i="1"/>
  <c r="M3500" i="1"/>
  <c r="L3501" i="1"/>
  <c r="M3501" i="1"/>
  <c r="L3502" i="1"/>
  <c r="M3502" i="1"/>
  <c r="L3503" i="1"/>
  <c r="M3503" i="1"/>
  <c r="L3504" i="1"/>
  <c r="M3504" i="1"/>
  <c r="L3505" i="1"/>
  <c r="M3505" i="1"/>
  <c r="L3506" i="1"/>
  <c r="M3506" i="1"/>
  <c r="L3507" i="1"/>
  <c r="M3507" i="1"/>
  <c r="L3508" i="1"/>
  <c r="M3508" i="1"/>
  <c r="L3509" i="1"/>
  <c r="M3509" i="1"/>
  <c r="L3510" i="1"/>
  <c r="M3510" i="1"/>
  <c r="L3511" i="1"/>
  <c r="M3511" i="1"/>
  <c r="L3512" i="1"/>
  <c r="M3512" i="1"/>
  <c r="L3513" i="1"/>
  <c r="M3513" i="1"/>
  <c r="L3514" i="1"/>
  <c r="M3514" i="1"/>
  <c r="L3515" i="1"/>
  <c r="M3515" i="1"/>
  <c r="L3516" i="1"/>
  <c r="M3516" i="1"/>
  <c r="L3517" i="1"/>
  <c r="M3517" i="1"/>
  <c r="L3518" i="1"/>
  <c r="M3518" i="1"/>
  <c r="L3519" i="1"/>
  <c r="M3519" i="1"/>
  <c r="L3520" i="1"/>
  <c r="M3520" i="1"/>
  <c r="L3521" i="1"/>
  <c r="M3521" i="1"/>
  <c r="L3522" i="1"/>
  <c r="M3522" i="1"/>
  <c r="L3523" i="1"/>
  <c r="M3523" i="1"/>
  <c r="L3524" i="1"/>
  <c r="M3524" i="1"/>
  <c r="L3525" i="1"/>
  <c r="M3525" i="1"/>
  <c r="L3526" i="1"/>
  <c r="M3526" i="1"/>
  <c r="L3527" i="1"/>
  <c r="M3527" i="1"/>
  <c r="L3528" i="1"/>
  <c r="M3528" i="1"/>
  <c r="L3529" i="1"/>
  <c r="M3529" i="1"/>
  <c r="L3530" i="1"/>
  <c r="M3530" i="1"/>
  <c r="L3531" i="1"/>
  <c r="M3531" i="1"/>
  <c r="L3532" i="1"/>
  <c r="M3532" i="1"/>
  <c r="L3533" i="1"/>
  <c r="M3533" i="1"/>
  <c r="L3534" i="1"/>
  <c r="M3534" i="1"/>
  <c r="L3535" i="1"/>
  <c r="M3535" i="1"/>
  <c r="L3536" i="1"/>
  <c r="M3536" i="1"/>
  <c r="L3537" i="1"/>
  <c r="M3537" i="1"/>
  <c r="L3538" i="1"/>
  <c r="M3538" i="1"/>
  <c r="L3539" i="1"/>
  <c r="M3539" i="1"/>
  <c r="L3540" i="1"/>
  <c r="M3540" i="1"/>
  <c r="L3541" i="1"/>
  <c r="M3541" i="1"/>
  <c r="L3542" i="1"/>
  <c r="M3542" i="1"/>
  <c r="L3543" i="1"/>
  <c r="M3543" i="1"/>
  <c r="L3544" i="1"/>
  <c r="M3544" i="1"/>
  <c r="L3545" i="1"/>
  <c r="M3545" i="1"/>
  <c r="L3546" i="1"/>
  <c r="M3546" i="1"/>
  <c r="L3547" i="1"/>
  <c r="M3547" i="1"/>
  <c r="L3548" i="1"/>
  <c r="M3548" i="1"/>
  <c r="L3549" i="1"/>
  <c r="M3549" i="1"/>
  <c r="L3550" i="1"/>
  <c r="M3550" i="1"/>
  <c r="L3551" i="1"/>
  <c r="M3551" i="1"/>
  <c r="L3552" i="1"/>
  <c r="M3552" i="1"/>
  <c r="L3553" i="1"/>
  <c r="M3553" i="1"/>
  <c r="L3554" i="1"/>
  <c r="M3554" i="1"/>
  <c r="L3555" i="1"/>
  <c r="M3555" i="1"/>
  <c r="L3556" i="1"/>
  <c r="M3556" i="1"/>
  <c r="L3557" i="1"/>
  <c r="M3557" i="1"/>
  <c r="L3558" i="1"/>
  <c r="M3558" i="1"/>
  <c r="L3559" i="1"/>
  <c r="M3559" i="1"/>
  <c r="L3560" i="1"/>
  <c r="M3560" i="1"/>
  <c r="L3561" i="1"/>
  <c r="M3561" i="1"/>
  <c r="L3562" i="1"/>
  <c r="M3562" i="1"/>
  <c r="L3563" i="1"/>
  <c r="M3563" i="1"/>
  <c r="L3564" i="1"/>
  <c r="M3564" i="1"/>
  <c r="L3565" i="1"/>
  <c r="M3565" i="1"/>
  <c r="L3566" i="1"/>
  <c r="M3566" i="1"/>
  <c r="L3567" i="1"/>
  <c r="M3567" i="1"/>
  <c r="L3568" i="1"/>
  <c r="M3568" i="1"/>
  <c r="L3569" i="1"/>
  <c r="M3569" i="1"/>
  <c r="L3570" i="1"/>
  <c r="M3570" i="1"/>
  <c r="L3571" i="1"/>
  <c r="M3571" i="1"/>
  <c r="L3572" i="1"/>
  <c r="M3572" i="1"/>
  <c r="L3573" i="1"/>
  <c r="M3573" i="1"/>
  <c r="L3574" i="1"/>
  <c r="M3574" i="1"/>
  <c r="L3575" i="1"/>
  <c r="M3575" i="1"/>
  <c r="L3576" i="1"/>
  <c r="M3576" i="1"/>
  <c r="L3577" i="1"/>
  <c r="M3577" i="1"/>
  <c r="L3578" i="1"/>
  <c r="M3578" i="1"/>
  <c r="L3579" i="1"/>
  <c r="M3579" i="1"/>
  <c r="L3580" i="1"/>
  <c r="M3580" i="1"/>
  <c r="L3581" i="1"/>
  <c r="M3581" i="1"/>
  <c r="L3582" i="1"/>
  <c r="M3582" i="1"/>
  <c r="L3583" i="1"/>
  <c r="M3583" i="1"/>
  <c r="L3584" i="1"/>
  <c r="M3584" i="1"/>
  <c r="L3585" i="1"/>
  <c r="M3585" i="1"/>
  <c r="L3586" i="1"/>
  <c r="M3586" i="1"/>
  <c r="L3587" i="1"/>
  <c r="M3587" i="1"/>
  <c r="L3588" i="1"/>
  <c r="M3588" i="1"/>
  <c r="L3589" i="1"/>
  <c r="M3589" i="1"/>
  <c r="L3590" i="1"/>
  <c r="M3590" i="1"/>
  <c r="L3591" i="1"/>
  <c r="M3591" i="1"/>
  <c r="L3592" i="1"/>
  <c r="M3592" i="1"/>
  <c r="L3593" i="1"/>
  <c r="M3593" i="1"/>
  <c r="L3594" i="1"/>
  <c r="M3594" i="1"/>
  <c r="L3595" i="1"/>
  <c r="M3595" i="1"/>
  <c r="L3596" i="1"/>
  <c r="M3596" i="1"/>
  <c r="L3597" i="1"/>
  <c r="M3597" i="1"/>
  <c r="L3598" i="1"/>
  <c r="M3598" i="1"/>
  <c r="L3599" i="1"/>
  <c r="M3599" i="1"/>
  <c r="L3600" i="1"/>
  <c r="M3600" i="1"/>
  <c r="L3601" i="1"/>
  <c r="M3601" i="1"/>
  <c r="L3602" i="1"/>
  <c r="M3602" i="1"/>
  <c r="L3603" i="1"/>
  <c r="M3603" i="1"/>
  <c r="L3604" i="1"/>
  <c r="M3604" i="1"/>
  <c r="L3605" i="1"/>
  <c r="M3605" i="1"/>
  <c r="L3606" i="1"/>
  <c r="M3606" i="1"/>
  <c r="L3607" i="1"/>
  <c r="M3607" i="1"/>
  <c r="L3608" i="1"/>
  <c r="M3608" i="1"/>
  <c r="L3609" i="1"/>
  <c r="M3609" i="1"/>
  <c r="L3610" i="1"/>
  <c r="M3610" i="1"/>
  <c r="L3611" i="1"/>
  <c r="M3611" i="1"/>
  <c r="L3612" i="1"/>
  <c r="M3612" i="1"/>
  <c r="L3613" i="1"/>
  <c r="M3613" i="1"/>
  <c r="L3614" i="1"/>
  <c r="M3614" i="1"/>
  <c r="L3615" i="1"/>
  <c r="M3615" i="1"/>
  <c r="L3616" i="1"/>
  <c r="M3616" i="1"/>
  <c r="L3617" i="1"/>
  <c r="M3617" i="1"/>
  <c r="L3618" i="1"/>
  <c r="M3618" i="1"/>
  <c r="L3619" i="1"/>
  <c r="M3619" i="1"/>
  <c r="L3620" i="1"/>
  <c r="M3620" i="1"/>
  <c r="L3621" i="1"/>
  <c r="M3621" i="1"/>
  <c r="L3622" i="1"/>
  <c r="M3622" i="1"/>
  <c r="L3623" i="1"/>
  <c r="M3623" i="1"/>
  <c r="L3624" i="1"/>
  <c r="M3624" i="1"/>
  <c r="L3625" i="1"/>
  <c r="M3625" i="1"/>
  <c r="L3626" i="1"/>
  <c r="M3626" i="1"/>
  <c r="L3627" i="1"/>
  <c r="M3627" i="1"/>
  <c r="L3628" i="1"/>
  <c r="M3628" i="1"/>
  <c r="L3629" i="1"/>
  <c r="M3629" i="1"/>
  <c r="L3630" i="1"/>
  <c r="M3630" i="1"/>
  <c r="L3631" i="1"/>
  <c r="M3631" i="1"/>
  <c r="L3632" i="1"/>
  <c r="M3632" i="1"/>
  <c r="L3633" i="1"/>
  <c r="M3633" i="1"/>
  <c r="L3634" i="1"/>
  <c r="M3634" i="1"/>
  <c r="L3635" i="1"/>
  <c r="M3635" i="1"/>
  <c r="L3636" i="1"/>
  <c r="M3636" i="1"/>
  <c r="L3637" i="1"/>
  <c r="M3637" i="1"/>
  <c r="L3638" i="1"/>
  <c r="M3638" i="1"/>
  <c r="L3639" i="1"/>
  <c r="M3639" i="1"/>
  <c r="L3640" i="1"/>
  <c r="M3640" i="1"/>
  <c r="L3641" i="1"/>
  <c r="M3641" i="1"/>
  <c r="L3642" i="1"/>
  <c r="M3642" i="1"/>
  <c r="L3643" i="1"/>
  <c r="M3643" i="1"/>
  <c r="L3644" i="1"/>
  <c r="M3644" i="1"/>
  <c r="L3645" i="1"/>
  <c r="M3645" i="1"/>
  <c r="L3646" i="1"/>
  <c r="M3646" i="1"/>
  <c r="L3647" i="1"/>
  <c r="M3647" i="1"/>
  <c r="L3648" i="1"/>
  <c r="M3648" i="1"/>
  <c r="L3649" i="1"/>
  <c r="M3649" i="1"/>
  <c r="L3650" i="1"/>
  <c r="M3650" i="1"/>
  <c r="L3651" i="1"/>
  <c r="M3651" i="1"/>
  <c r="L3652" i="1"/>
  <c r="M3652" i="1"/>
  <c r="L3653" i="1"/>
  <c r="M3653" i="1"/>
  <c r="L3654" i="1"/>
  <c r="M3654" i="1"/>
  <c r="L3655" i="1"/>
  <c r="M3655" i="1"/>
  <c r="L3656" i="1"/>
  <c r="M3656" i="1"/>
  <c r="L3657" i="1"/>
  <c r="M3657" i="1"/>
  <c r="L3658" i="1"/>
  <c r="M3658" i="1"/>
  <c r="L3659" i="1"/>
  <c r="M3659" i="1"/>
  <c r="L3660" i="1"/>
  <c r="M3660" i="1"/>
  <c r="L3661" i="1"/>
  <c r="M3661" i="1"/>
  <c r="L3662" i="1"/>
  <c r="M3662" i="1"/>
  <c r="L3663" i="1"/>
  <c r="M3663" i="1"/>
  <c r="L3664" i="1"/>
  <c r="M3664" i="1"/>
  <c r="L3665" i="1"/>
  <c r="M3665" i="1"/>
  <c r="L3666" i="1"/>
  <c r="M3666" i="1"/>
  <c r="L3667" i="1"/>
  <c r="M3667" i="1"/>
  <c r="L3668" i="1"/>
  <c r="M3668" i="1"/>
  <c r="L3669" i="1"/>
  <c r="M3669" i="1"/>
  <c r="L3670" i="1"/>
  <c r="M3670" i="1"/>
  <c r="L3671" i="1"/>
  <c r="M3671" i="1"/>
  <c r="L3672" i="1"/>
  <c r="M3672" i="1"/>
  <c r="L3673" i="1"/>
  <c r="M3673" i="1"/>
  <c r="L3674" i="1"/>
  <c r="M3674" i="1"/>
  <c r="L3675" i="1"/>
  <c r="M3675" i="1"/>
  <c r="L3676" i="1"/>
  <c r="M3676" i="1"/>
  <c r="L3677" i="1"/>
  <c r="M3677" i="1"/>
  <c r="L3678" i="1"/>
  <c r="M3678" i="1"/>
  <c r="L3679" i="1"/>
  <c r="M3679" i="1"/>
  <c r="L3680" i="1"/>
  <c r="M3680" i="1"/>
  <c r="L3681" i="1"/>
  <c r="M3681" i="1"/>
  <c r="L3682" i="1"/>
  <c r="M3682" i="1"/>
  <c r="L3683" i="1"/>
  <c r="M3683" i="1"/>
  <c r="L3684" i="1"/>
  <c r="M3684" i="1"/>
  <c r="L3685" i="1"/>
  <c r="M3685" i="1"/>
  <c r="L3686" i="1"/>
  <c r="M3686" i="1"/>
  <c r="L3687" i="1"/>
  <c r="M3687" i="1"/>
  <c r="L3688" i="1"/>
  <c r="M3688" i="1"/>
  <c r="L3689" i="1"/>
  <c r="M3689" i="1"/>
  <c r="L3690" i="1"/>
  <c r="M3690" i="1"/>
  <c r="L3691" i="1"/>
  <c r="M3691" i="1"/>
  <c r="L3692" i="1"/>
  <c r="M3692" i="1"/>
  <c r="L3693" i="1"/>
  <c r="M3693" i="1"/>
  <c r="L3694" i="1"/>
  <c r="M3694" i="1"/>
  <c r="L3695" i="1"/>
  <c r="M3695" i="1"/>
  <c r="L3696" i="1"/>
  <c r="M3696" i="1"/>
  <c r="L3697" i="1"/>
  <c r="M3697" i="1"/>
  <c r="L3698" i="1"/>
  <c r="M3698" i="1"/>
  <c r="L3699" i="1"/>
  <c r="M3699" i="1"/>
  <c r="L3700" i="1"/>
  <c r="M3700" i="1"/>
  <c r="L3701" i="1"/>
  <c r="M3701" i="1"/>
  <c r="L3702" i="1"/>
  <c r="M3702" i="1"/>
  <c r="L3703" i="1"/>
  <c r="M3703" i="1"/>
  <c r="L3704" i="1"/>
  <c r="M3704" i="1"/>
  <c r="L3705" i="1"/>
  <c r="M3705" i="1"/>
  <c r="L3706" i="1"/>
  <c r="M3706" i="1"/>
  <c r="L3707" i="1"/>
  <c r="M3707" i="1"/>
  <c r="L3708" i="1"/>
  <c r="M3708" i="1"/>
  <c r="L3709" i="1"/>
  <c r="M3709" i="1"/>
  <c r="L3710" i="1"/>
  <c r="M3710" i="1"/>
  <c r="L3711" i="1"/>
  <c r="M3711" i="1"/>
  <c r="L3712" i="1"/>
  <c r="M3712" i="1"/>
  <c r="L3713" i="1"/>
  <c r="M3713" i="1"/>
  <c r="L3714" i="1"/>
  <c r="M3714" i="1"/>
  <c r="L3715" i="1"/>
  <c r="M3715" i="1"/>
  <c r="L3716" i="1"/>
  <c r="M3716" i="1"/>
  <c r="L3717" i="1"/>
  <c r="M3717" i="1"/>
  <c r="L3718" i="1"/>
  <c r="M3718" i="1"/>
  <c r="L3719" i="1"/>
  <c r="M3719" i="1"/>
  <c r="L3720" i="1"/>
  <c r="M3720" i="1"/>
  <c r="L3721" i="1"/>
  <c r="M3721" i="1"/>
  <c r="L3722" i="1"/>
  <c r="M3722" i="1"/>
  <c r="L3723" i="1"/>
  <c r="M3723" i="1"/>
  <c r="L3724" i="1"/>
  <c r="M3724" i="1"/>
  <c r="L3725" i="1"/>
  <c r="M3725" i="1"/>
  <c r="L3726" i="1"/>
  <c r="M3726" i="1"/>
  <c r="L3727" i="1"/>
  <c r="M3727" i="1"/>
  <c r="L3728" i="1"/>
  <c r="M3728" i="1"/>
  <c r="L3729" i="1"/>
  <c r="M3729" i="1"/>
  <c r="L3730" i="1"/>
  <c r="M3730" i="1"/>
  <c r="L3731" i="1"/>
  <c r="M3731" i="1"/>
  <c r="L3732" i="1"/>
  <c r="M3732" i="1"/>
  <c r="L3733" i="1"/>
  <c r="M3733" i="1"/>
  <c r="L3734" i="1"/>
  <c r="M3734" i="1"/>
  <c r="L3735" i="1"/>
  <c r="M3735" i="1"/>
  <c r="L3736" i="1"/>
  <c r="M3736" i="1"/>
  <c r="L3737" i="1"/>
  <c r="M3737" i="1"/>
  <c r="L3738" i="1"/>
  <c r="M3738" i="1"/>
  <c r="L3739" i="1"/>
  <c r="M3739" i="1"/>
  <c r="L3740" i="1"/>
  <c r="M3740" i="1"/>
  <c r="L3741" i="1"/>
  <c r="M3741" i="1"/>
  <c r="L3742" i="1"/>
  <c r="M3742" i="1"/>
  <c r="L3743" i="1"/>
  <c r="M3743" i="1"/>
  <c r="L3744" i="1"/>
  <c r="M3744" i="1"/>
  <c r="L3745" i="1"/>
  <c r="M3745" i="1"/>
  <c r="L3746" i="1"/>
  <c r="M3746" i="1"/>
  <c r="L3747" i="1"/>
  <c r="M3747" i="1"/>
  <c r="L3748" i="1"/>
  <c r="M3748" i="1"/>
  <c r="L3749" i="1"/>
  <c r="M3749" i="1"/>
  <c r="L3750" i="1"/>
  <c r="M3750" i="1"/>
  <c r="L3751" i="1"/>
  <c r="M3751" i="1"/>
  <c r="L3752" i="1"/>
  <c r="M3752" i="1"/>
  <c r="L3753" i="1"/>
  <c r="M3753" i="1"/>
  <c r="L3754" i="1"/>
  <c r="M3754" i="1"/>
  <c r="L3755" i="1"/>
  <c r="M3755" i="1"/>
  <c r="L3756" i="1"/>
  <c r="M3756" i="1"/>
  <c r="L3757" i="1"/>
  <c r="M3757" i="1"/>
  <c r="L3758" i="1"/>
  <c r="M3758" i="1"/>
  <c r="L3759" i="1"/>
  <c r="M3759" i="1"/>
  <c r="L3760" i="1"/>
  <c r="M3760" i="1"/>
  <c r="L3761" i="1"/>
  <c r="M3761" i="1"/>
  <c r="L3762" i="1"/>
  <c r="M3762" i="1"/>
  <c r="L3763" i="1"/>
  <c r="M3763" i="1"/>
  <c r="L3764" i="1"/>
  <c r="M3764" i="1"/>
  <c r="L3765" i="1"/>
  <c r="M3765" i="1"/>
  <c r="L3766" i="1"/>
  <c r="M3766" i="1"/>
  <c r="L3767" i="1"/>
  <c r="M3767" i="1"/>
  <c r="L3768" i="1"/>
  <c r="M3768" i="1"/>
  <c r="L3769" i="1"/>
  <c r="M3769" i="1"/>
  <c r="L3770" i="1"/>
  <c r="M3770" i="1"/>
  <c r="L3771" i="1"/>
  <c r="M3771" i="1"/>
  <c r="L3772" i="1"/>
  <c r="M3772" i="1"/>
  <c r="L3773" i="1"/>
  <c r="M3773" i="1"/>
  <c r="L3774" i="1"/>
  <c r="M3774" i="1"/>
  <c r="L3775" i="1"/>
  <c r="M3775" i="1"/>
  <c r="L3776" i="1"/>
  <c r="M3776" i="1"/>
  <c r="L3777" i="1"/>
  <c r="M3777" i="1"/>
  <c r="L3778" i="1"/>
  <c r="M3778" i="1"/>
  <c r="L3779" i="1"/>
  <c r="M3779" i="1"/>
  <c r="L3780" i="1"/>
  <c r="M3780" i="1"/>
  <c r="L3781" i="1"/>
  <c r="M3781" i="1"/>
  <c r="L3782" i="1"/>
  <c r="M3782" i="1"/>
  <c r="L3783" i="1"/>
  <c r="M3783" i="1"/>
  <c r="L3784" i="1"/>
  <c r="M3784" i="1"/>
  <c r="L3785" i="1"/>
  <c r="M3785" i="1"/>
  <c r="L3786" i="1"/>
  <c r="M3786" i="1"/>
  <c r="L3787" i="1"/>
  <c r="M3787" i="1"/>
  <c r="L3788" i="1"/>
  <c r="M3788" i="1"/>
  <c r="L3789" i="1"/>
  <c r="M3789" i="1"/>
  <c r="L3790" i="1"/>
  <c r="M3790" i="1"/>
  <c r="L3791" i="1"/>
  <c r="M3791" i="1"/>
  <c r="L3792" i="1"/>
  <c r="M3792" i="1"/>
  <c r="L3793" i="1"/>
  <c r="M3793" i="1"/>
  <c r="L3794" i="1"/>
  <c r="M3794" i="1"/>
  <c r="L3795" i="1"/>
  <c r="M3795" i="1"/>
  <c r="L3796" i="1"/>
  <c r="M3796" i="1"/>
  <c r="L3797" i="1"/>
  <c r="M3797" i="1"/>
  <c r="L3798" i="1"/>
  <c r="M3798" i="1"/>
  <c r="L3799" i="1"/>
  <c r="M3799" i="1"/>
  <c r="L3800" i="1"/>
  <c r="M3800" i="1"/>
  <c r="L3801" i="1"/>
  <c r="M3801" i="1"/>
  <c r="L3802" i="1"/>
  <c r="M3802" i="1"/>
  <c r="L3803" i="1"/>
  <c r="M3803" i="1"/>
  <c r="L3804" i="1"/>
  <c r="M3804" i="1"/>
  <c r="L3805" i="1"/>
  <c r="M3805" i="1"/>
  <c r="L3806" i="1"/>
  <c r="M3806" i="1"/>
  <c r="L3807" i="1"/>
  <c r="M3807" i="1"/>
  <c r="L3808" i="1"/>
  <c r="M3808" i="1"/>
  <c r="L3809" i="1"/>
  <c r="M3809" i="1"/>
  <c r="L3810" i="1"/>
  <c r="M3810" i="1"/>
  <c r="L3811" i="1"/>
  <c r="M3811" i="1"/>
  <c r="L3812" i="1"/>
  <c r="M3812" i="1"/>
  <c r="L3813" i="1"/>
  <c r="M3813" i="1"/>
  <c r="L3814" i="1"/>
  <c r="M3814" i="1"/>
  <c r="L3815" i="1"/>
  <c r="M3815" i="1"/>
  <c r="L3816" i="1"/>
  <c r="M3816" i="1"/>
  <c r="L3817" i="1"/>
  <c r="M3817" i="1"/>
  <c r="L3818" i="1"/>
  <c r="M3818" i="1"/>
  <c r="L3819" i="1"/>
  <c r="M3819" i="1"/>
  <c r="L3820" i="1"/>
  <c r="M3820" i="1"/>
  <c r="L3821" i="1"/>
  <c r="M3821" i="1"/>
  <c r="L3822" i="1"/>
  <c r="M3822" i="1"/>
  <c r="L3823" i="1"/>
  <c r="M3823" i="1"/>
  <c r="L3824" i="1"/>
  <c r="M3824" i="1"/>
  <c r="L3825" i="1"/>
  <c r="M3825" i="1"/>
  <c r="L3826" i="1"/>
  <c r="M3826" i="1"/>
  <c r="L3827" i="1"/>
  <c r="M3827" i="1"/>
  <c r="L3828" i="1"/>
  <c r="M3828" i="1"/>
  <c r="L3829" i="1"/>
  <c r="M3829" i="1"/>
  <c r="L3830" i="1"/>
  <c r="M3830" i="1"/>
  <c r="L3831" i="1"/>
  <c r="M3831" i="1"/>
  <c r="L3832" i="1"/>
  <c r="M3832" i="1"/>
  <c r="L3833" i="1"/>
  <c r="M3833" i="1"/>
  <c r="L3834" i="1"/>
  <c r="M3834" i="1"/>
  <c r="L3835" i="1"/>
  <c r="M3835" i="1"/>
  <c r="L3836" i="1"/>
  <c r="M3836" i="1"/>
  <c r="L3837" i="1"/>
  <c r="M3837" i="1"/>
  <c r="L3838" i="1"/>
  <c r="M3838" i="1"/>
  <c r="L3839" i="1"/>
  <c r="M3839" i="1"/>
  <c r="L3840" i="1"/>
  <c r="M3840" i="1"/>
  <c r="L3841" i="1"/>
  <c r="M3841" i="1"/>
  <c r="L3842" i="1"/>
  <c r="M3842" i="1"/>
  <c r="L3843" i="1"/>
  <c r="M3843" i="1"/>
  <c r="L3844" i="1"/>
  <c r="M3844" i="1"/>
  <c r="L3845" i="1"/>
  <c r="M3845" i="1"/>
  <c r="L3846" i="1"/>
  <c r="M3846" i="1"/>
  <c r="L3847" i="1"/>
  <c r="M3847" i="1"/>
  <c r="L3848" i="1"/>
  <c r="M3848" i="1"/>
  <c r="L3849" i="1"/>
  <c r="M3849" i="1"/>
  <c r="L3850" i="1"/>
  <c r="M3850" i="1"/>
  <c r="L3851" i="1"/>
  <c r="M3851" i="1"/>
  <c r="L3852" i="1"/>
  <c r="M3852" i="1"/>
  <c r="L3853" i="1"/>
  <c r="M3853" i="1"/>
  <c r="L3854" i="1"/>
  <c r="M3854" i="1"/>
  <c r="L3855" i="1"/>
  <c r="M3855" i="1"/>
  <c r="L3856" i="1"/>
  <c r="M3856" i="1"/>
  <c r="L3857" i="1"/>
  <c r="M3857" i="1"/>
  <c r="L3858" i="1"/>
  <c r="M3858" i="1"/>
  <c r="L3859" i="1"/>
  <c r="M3859" i="1"/>
  <c r="L3860" i="1"/>
  <c r="M3860" i="1"/>
  <c r="L3861" i="1"/>
  <c r="M3861" i="1"/>
  <c r="L3862" i="1"/>
  <c r="M3862" i="1"/>
  <c r="L3863" i="1"/>
  <c r="M3863" i="1"/>
  <c r="L3864" i="1"/>
  <c r="M3864" i="1"/>
  <c r="L3865" i="1"/>
  <c r="M3865" i="1"/>
  <c r="L3866" i="1"/>
  <c r="M3866" i="1"/>
  <c r="L3867" i="1"/>
  <c r="M3867" i="1"/>
  <c r="L3868" i="1"/>
  <c r="M3868" i="1"/>
  <c r="L3869" i="1"/>
  <c r="M3869" i="1"/>
  <c r="L3870" i="1"/>
  <c r="M3870" i="1"/>
  <c r="L3871" i="1"/>
  <c r="M3871" i="1"/>
  <c r="L3872" i="1"/>
  <c r="M3872" i="1"/>
  <c r="L3873" i="1"/>
  <c r="M3873" i="1"/>
  <c r="L3874" i="1"/>
  <c r="M3874" i="1"/>
  <c r="L3875" i="1"/>
  <c r="M3875" i="1"/>
  <c r="L3876" i="1"/>
  <c r="M3876" i="1"/>
  <c r="L3877" i="1"/>
  <c r="M3877" i="1"/>
  <c r="L3878" i="1"/>
  <c r="M3878" i="1"/>
  <c r="L3879" i="1"/>
  <c r="M3879" i="1"/>
  <c r="L3880" i="1"/>
  <c r="M3880" i="1"/>
  <c r="L3881" i="1"/>
  <c r="M3881" i="1"/>
  <c r="L3882" i="1"/>
  <c r="M3882" i="1"/>
  <c r="L3883" i="1"/>
  <c r="M3883" i="1"/>
  <c r="L3884" i="1"/>
  <c r="M3884" i="1"/>
  <c r="L3885" i="1"/>
  <c r="M3885" i="1"/>
  <c r="L3886" i="1"/>
  <c r="M3886" i="1"/>
  <c r="L3887" i="1"/>
  <c r="M3887" i="1"/>
  <c r="L3888" i="1"/>
  <c r="M3888" i="1"/>
  <c r="L3889" i="1"/>
  <c r="M3889" i="1"/>
  <c r="L3890" i="1"/>
  <c r="M3890" i="1"/>
  <c r="L3891" i="1"/>
  <c r="M3891" i="1"/>
  <c r="L3892" i="1"/>
  <c r="M3892" i="1"/>
  <c r="L3893" i="1"/>
  <c r="M3893" i="1"/>
  <c r="L3894" i="1"/>
  <c r="M3894" i="1"/>
  <c r="L3895" i="1"/>
  <c r="M3895" i="1"/>
  <c r="L3896" i="1"/>
  <c r="M3896" i="1"/>
  <c r="L3897" i="1"/>
  <c r="M3897" i="1"/>
  <c r="L3898" i="1"/>
  <c r="M3898" i="1"/>
  <c r="L3899" i="1"/>
  <c r="M3899" i="1"/>
  <c r="L3900" i="1"/>
  <c r="M3900" i="1"/>
  <c r="L3901" i="1"/>
  <c r="M3901" i="1"/>
  <c r="L3902" i="1"/>
  <c r="M3902" i="1"/>
  <c r="L3903" i="1"/>
  <c r="M3903" i="1"/>
  <c r="L3904" i="1"/>
  <c r="M3904" i="1"/>
  <c r="L3905" i="1"/>
  <c r="M3905" i="1"/>
  <c r="L3906" i="1"/>
  <c r="M3906" i="1"/>
  <c r="L3907" i="1"/>
  <c r="M3907" i="1"/>
  <c r="L3908" i="1"/>
  <c r="M3908" i="1"/>
  <c r="L3909" i="1"/>
  <c r="M3909" i="1"/>
  <c r="L3910" i="1"/>
  <c r="M3910" i="1"/>
  <c r="L3911" i="1"/>
  <c r="M3911" i="1"/>
  <c r="L3912" i="1"/>
  <c r="M3912" i="1"/>
  <c r="L3913" i="1"/>
  <c r="M3913" i="1"/>
  <c r="L3914" i="1"/>
  <c r="M3914" i="1"/>
  <c r="L3915" i="1"/>
  <c r="M3915" i="1"/>
  <c r="L3916" i="1"/>
  <c r="M3916" i="1"/>
  <c r="L3917" i="1"/>
  <c r="M3917" i="1"/>
  <c r="L3918" i="1"/>
  <c r="M3918" i="1"/>
  <c r="L3919" i="1"/>
  <c r="M3919" i="1"/>
  <c r="L3920" i="1"/>
  <c r="M3920" i="1"/>
  <c r="L3921" i="1"/>
  <c r="M3921" i="1"/>
  <c r="L3922" i="1"/>
  <c r="M3922" i="1"/>
  <c r="L3923" i="1"/>
  <c r="M3923" i="1"/>
  <c r="L3924" i="1"/>
  <c r="M3924" i="1"/>
  <c r="L3925" i="1"/>
  <c r="M3925" i="1"/>
  <c r="L3926" i="1"/>
  <c r="M3926" i="1"/>
  <c r="L3927" i="1"/>
  <c r="M3927" i="1"/>
  <c r="L3928" i="1"/>
  <c r="M3928" i="1"/>
  <c r="L3929" i="1"/>
  <c r="M3929" i="1"/>
  <c r="L3930" i="1"/>
  <c r="M3930" i="1"/>
  <c r="L3931" i="1"/>
  <c r="M3931" i="1"/>
  <c r="L3932" i="1"/>
  <c r="M3932" i="1"/>
  <c r="L3933" i="1"/>
  <c r="M3933" i="1"/>
  <c r="L3934" i="1"/>
  <c r="M3934" i="1"/>
  <c r="L3935" i="1"/>
  <c r="M3935" i="1"/>
  <c r="L3936" i="1"/>
  <c r="M3936" i="1"/>
  <c r="L3937" i="1"/>
  <c r="M3937" i="1"/>
  <c r="L3938" i="1"/>
  <c r="M3938" i="1"/>
  <c r="L3939" i="1"/>
  <c r="M3939" i="1"/>
  <c r="L3940" i="1"/>
  <c r="M3940" i="1"/>
  <c r="L3941" i="1"/>
  <c r="M3941" i="1"/>
  <c r="L3942" i="1"/>
  <c r="M3942" i="1"/>
  <c r="L3943" i="1"/>
  <c r="M3943" i="1"/>
  <c r="L3944" i="1"/>
  <c r="M3944" i="1"/>
  <c r="L3945" i="1"/>
  <c r="M3945" i="1"/>
  <c r="L3946" i="1"/>
  <c r="M3946" i="1"/>
  <c r="L3947" i="1"/>
  <c r="M3947" i="1"/>
  <c r="L3948" i="1"/>
  <c r="M3948" i="1"/>
  <c r="L3949" i="1"/>
  <c r="M3949" i="1"/>
  <c r="L3950" i="1"/>
  <c r="M3950" i="1"/>
  <c r="L3951" i="1"/>
  <c r="M3951" i="1"/>
  <c r="L3952" i="1"/>
  <c r="M3952" i="1"/>
  <c r="L3953" i="1"/>
  <c r="M3953" i="1"/>
  <c r="L3954" i="1"/>
  <c r="M3954" i="1"/>
  <c r="L3955" i="1"/>
  <c r="M3955" i="1"/>
  <c r="L3956" i="1"/>
  <c r="M3956" i="1"/>
  <c r="L3957" i="1"/>
  <c r="M3957" i="1"/>
  <c r="L3958" i="1"/>
  <c r="M3958" i="1"/>
  <c r="L3959" i="1"/>
  <c r="M3959" i="1"/>
  <c r="L3960" i="1"/>
  <c r="M3960" i="1"/>
  <c r="L3961" i="1"/>
  <c r="M3961" i="1"/>
  <c r="L3962" i="1"/>
  <c r="M3962" i="1"/>
  <c r="L3963" i="1"/>
  <c r="M3963" i="1"/>
  <c r="L3964" i="1"/>
  <c r="M3964" i="1"/>
  <c r="L3965" i="1"/>
  <c r="M3965" i="1"/>
  <c r="L3966" i="1"/>
  <c r="M3966" i="1"/>
  <c r="L3967" i="1"/>
  <c r="M3967" i="1"/>
  <c r="L3968" i="1"/>
  <c r="M3968" i="1"/>
  <c r="L3969" i="1"/>
  <c r="M3969" i="1"/>
  <c r="L3970" i="1"/>
  <c r="M3970" i="1"/>
  <c r="L3971" i="1"/>
  <c r="M3971" i="1"/>
  <c r="L3972" i="1"/>
  <c r="M3972" i="1"/>
  <c r="L3973" i="1"/>
  <c r="M3973" i="1"/>
  <c r="L3974" i="1"/>
  <c r="M3974" i="1"/>
  <c r="L3975" i="1"/>
  <c r="M3975" i="1"/>
  <c r="L3976" i="1"/>
  <c r="M3976" i="1"/>
  <c r="L3977" i="1"/>
  <c r="M3977" i="1"/>
  <c r="L3978" i="1"/>
  <c r="M3978" i="1"/>
  <c r="L3979" i="1"/>
  <c r="M3979" i="1"/>
  <c r="L3980" i="1"/>
  <c r="M3980" i="1"/>
  <c r="L3981" i="1"/>
  <c r="M3981" i="1"/>
  <c r="L3982" i="1"/>
  <c r="M3982" i="1"/>
  <c r="L3983" i="1"/>
  <c r="M3983" i="1"/>
  <c r="L3984" i="1"/>
  <c r="M3984" i="1"/>
  <c r="L3985" i="1"/>
  <c r="M3985" i="1"/>
  <c r="L3986" i="1"/>
  <c r="M3986" i="1"/>
  <c r="L3987" i="1"/>
  <c r="M3987" i="1"/>
  <c r="L3988" i="1"/>
  <c r="M3988" i="1"/>
  <c r="L3989" i="1"/>
  <c r="M3989" i="1"/>
  <c r="L3990" i="1"/>
  <c r="M3990" i="1"/>
  <c r="L3991" i="1"/>
  <c r="M3991" i="1"/>
  <c r="L3992" i="1"/>
  <c r="M3992" i="1"/>
  <c r="L3993" i="1"/>
  <c r="M3993" i="1"/>
  <c r="L3994" i="1"/>
  <c r="M3994" i="1"/>
  <c r="L3995" i="1"/>
  <c r="M3995" i="1"/>
  <c r="L3996" i="1"/>
  <c r="M3996" i="1"/>
  <c r="L3997" i="1"/>
  <c r="M3997" i="1"/>
  <c r="L3998" i="1"/>
  <c r="M3998" i="1"/>
  <c r="L3999" i="1"/>
  <c r="M3999" i="1"/>
  <c r="L4000" i="1"/>
  <c r="M4000" i="1"/>
  <c r="L4001" i="1"/>
  <c r="M4001" i="1"/>
  <c r="L4002" i="1"/>
  <c r="M4002" i="1"/>
  <c r="L4003" i="1"/>
  <c r="M4003" i="1"/>
  <c r="L4004" i="1"/>
  <c r="M4004" i="1"/>
  <c r="L4005" i="1"/>
  <c r="M4005" i="1"/>
  <c r="L4006" i="1"/>
  <c r="M4006" i="1"/>
  <c r="L4007" i="1"/>
  <c r="M4007" i="1"/>
  <c r="L4008" i="1"/>
  <c r="M4008" i="1"/>
  <c r="L4009" i="1"/>
  <c r="M4009" i="1"/>
  <c r="L4010" i="1"/>
  <c r="M4010" i="1"/>
  <c r="L4011" i="1"/>
  <c r="M4011" i="1"/>
  <c r="L4012" i="1"/>
  <c r="M4012" i="1"/>
  <c r="L4013" i="1"/>
  <c r="M4013" i="1"/>
  <c r="L4014" i="1"/>
  <c r="M4014" i="1"/>
  <c r="L4015" i="1"/>
  <c r="M4015" i="1"/>
  <c r="L4016" i="1"/>
  <c r="M4016" i="1"/>
  <c r="L4017" i="1"/>
  <c r="M4017" i="1"/>
  <c r="L4018" i="1"/>
  <c r="M4018" i="1"/>
  <c r="L4019" i="1"/>
  <c r="M4019" i="1"/>
  <c r="L4020" i="1"/>
  <c r="M4020" i="1"/>
  <c r="L4021" i="1"/>
  <c r="M4021" i="1"/>
  <c r="L4022" i="1"/>
  <c r="M4022" i="1"/>
  <c r="L4023" i="1"/>
  <c r="M4023" i="1"/>
  <c r="L4024" i="1"/>
  <c r="M4024" i="1"/>
  <c r="L4025" i="1"/>
  <c r="M4025" i="1"/>
  <c r="L4026" i="1"/>
  <c r="M4026" i="1"/>
  <c r="L4027" i="1"/>
  <c r="M4027" i="1"/>
  <c r="L4028" i="1"/>
  <c r="M4028" i="1"/>
  <c r="L4029" i="1"/>
  <c r="M4029" i="1"/>
  <c r="L4030" i="1"/>
  <c r="M4030" i="1"/>
  <c r="L4031" i="1"/>
  <c r="M4031" i="1"/>
  <c r="L4032" i="1"/>
  <c r="M4032" i="1"/>
  <c r="L4033" i="1"/>
  <c r="M4033" i="1"/>
  <c r="L4034" i="1"/>
  <c r="M4034" i="1"/>
  <c r="L4035" i="1"/>
  <c r="M4035" i="1"/>
  <c r="L4036" i="1"/>
  <c r="M4036" i="1"/>
  <c r="L4037" i="1"/>
  <c r="M4037" i="1"/>
  <c r="L4038" i="1"/>
  <c r="M4038" i="1"/>
  <c r="L4039" i="1"/>
  <c r="M4039" i="1"/>
  <c r="L4040" i="1"/>
  <c r="M4040" i="1"/>
  <c r="L4041" i="1"/>
  <c r="M4041" i="1"/>
  <c r="L4042" i="1"/>
  <c r="M4042" i="1"/>
  <c r="L4043" i="1"/>
  <c r="M4043" i="1"/>
  <c r="L4044" i="1"/>
  <c r="M4044" i="1"/>
  <c r="L4045" i="1"/>
  <c r="M4045" i="1"/>
  <c r="L4046" i="1"/>
  <c r="M4046" i="1"/>
  <c r="L4047" i="1"/>
  <c r="M4047" i="1"/>
  <c r="L4048" i="1"/>
  <c r="M4048" i="1"/>
  <c r="L4049" i="1"/>
  <c r="M4049" i="1"/>
  <c r="L4050" i="1"/>
  <c r="M4050" i="1"/>
  <c r="L4051" i="1"/>
  <c r="M4051" i="1"/>
  <c r="L4052" i="1"/>
  <c r="M4052" i="1"/>
  <c r="L4053" i="1"/>
  <c r="M4053" i="1"/>
  <c r="L4054" i="1"/>
  <c r="M4054" i="1"/>
  <c r="L4055" i="1"/>
  <c r="M4055" i="1"/>
  <c r="L4056" i="1"/>
  <c r="M4056" i="1"/>
  <c r="L4057" i="1"/>
  <c r="M4057" i="1"/>
  <c r="L4058" i="1"/>
  <c r="M4058" i="1"/>
  <c r="L4059" i="1"/>
  <c r="M4059" i="1"/>
  <c r="L4060" i="1"/>
  <c r="M4060" i="1"/>
  <c r="L4061" i="1"/>
  <c r="M4061" i="1"/>
  <c r="L4062" i="1"/>
  <c r="M4062" i="1"/>
  <c r="L4063" i="1"/>
  <c r="M4063" i="1"/>
  <c r="L4064" i="1"/>
  <c r="M4064" i="1"/>
  <c r="L4065" i="1"/>
  <c r="M4065" i="1"/>
  <c r="L4066" i="1"/>
  <c r="M4066" i="1"/>
  <c r="L4067" i="1"/>
  <c r="M4067" i="1"/>
  <c r="L4068" i="1"/>
  <c r="M4068" i="1"/>
  <c r="L4069" i="1"/>
  <c r="M4069" i="1"/>
  <c r="L4070" i="1"/>
  <c r="M4070" i="1"/>
  <c r="L4071" i="1"/>
  <c r="M4071" i="1"/>
  <c r="L4072" i="1"/>
  <c r="M4072" i="1"/>
  <c r="L4073" i="1"/>
  <c r="M4073" i="1"/>
  <c r="L4074" i="1"/>
  <c r="M4074" i="1"/>
  <c r="L4075" i="1"/>
  <c r="M4075" i="1"/>
  <c r="L4076" i="1"/>
  <c r="M4076" i="1"/>
  <c r="L4077" i="1"/>
  <c r="M4077" i="1"/>
  <c r="L4078" i="1"/>
  <c r="M4078" i="1"/>
  <c r="L4079" i="1"/>
  <c r="M4079" i="1"/>
  <c r="L4080" i="1"/>
  <c r="M4080" i="1"/>
  <c r="L4081" i="1"/>
  <c r="M4081" i="1"/>
  <c r="L4082" i="1"/>
  <c r="M4082" i="1"/>
  <c r="L4083" i="1"/>
  <c r="M4083" i="1"/>
  <c r="L4084" i="1"/>
  <c r="M4084" i="1"/>
  <c r="L4085" i="1"/>
  <c r="M4085" i="1"/>
  <c r="L4086" i="1"/>
  <c r="M4086" i="1"/>
  <c r="L4087" i="1"/>
  <c r="M4087" i="1"/>
  <c r="L4088" i="1"/>
  <c r="M4088" i="1"/>
  <c r="L4089" i="1"/>
  <c r="M4089" i="1"/>
  <c r="L4090" i="1"/>
  <c r="M4090" i="1"/>
  <c r="L4091" i="1"/>
  <c r="M4091" i="1"/>
  <c r="L4092" i="1"/>
  <c r="M4092" i="1"/>
  <c r="L4093" i="1"/>
  <c r="M4093" i="1"/>
  <c r="L4094" i="1"/>
  <c r="M4094" i="1"/>
  <c r="L4095" i="1"/>
  <c r="M4095" i="1"/>
  <c r="L4096" i="1"/>
  <c r="M4096" i="1"/>
  <c r="L4097" i="1"/>
  <c r="M4097" i="1"/>
  <c r="L4098" i="1"/>
  <c r="M4098" i="1"/>
  <c r="L4099" i="1"/>
  <c r="M4099" i="1"/>
  <c r="L4100" i="1"/>
  <c r="M4100" i="1"/>
  <c r="L4101" i="1"/>
  <c r="M4101" i="1"/>
  <c r="L4102" i="1"/>
  <c r="M4102" i="1"/>
  <c r="L4103" i="1"/>
  <c r="M4103" i="1"/>
  <c r="L4104" i="1"/>
  <c r="M4104" i="1"/>
  <c r="L4105" i="1"/>
  <c r="M4105" i="1"/>
  <c r="L4106" i="1"/>
  <c r="M4106" i="1"/>
  <c r="L4107" i="1"/>
  <c r="M4107" i="1"/>
  <c r="L4108" i="1"/>
  <c r="M4108" i="1"/>
  <c r="L4109" i="1"/>
  <c r="M4109" i="1"/>
  <c r="L4110" i="1"/>
  <c r="M4110" i="1"/>
  <c r="L4111" i="1"/>
  <c r="M4111" i="1"/>
  <c r="L4112" i="1"/>
  <c r="M4112" i="1"/>
  <c r="L4113" i="1"/>
  <c r="M4113" i="1"/>
  <c r="L4114" i="1"/>
  <c r="M4114" i="1"/>
  <c r="L4115" i="1"/>
  <c r="M4115" i="1"/>
  <c r="L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</calcChain>
</file>

<file path=xl/sharedStrings.xml><?xml version="1.0" encoding="utf-8"?>
<sst xmlns="http://schemas.openxmlformats.org/spreadsheetml/2006/main" count="24743" uniqueCount="8347">
  <si>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</si>
  <si>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</si>
  <si>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</si>
  <si>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</si>
  <si>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</si>
  <si>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</si>
  <si>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</si>
  <si>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</si>
  <si>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</si>
  <si>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</si>
  <si>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</si>
  <si>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</si>
  <si>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</si>
  <si>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</si>
  <si>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</si>
  <si>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</si>
  <si>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</si>
  <si>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</si>
  <si>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</si>
  <si>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</si>
  <si>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</si>
  <si>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</si>
  <si>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</si>
  <si>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</si>
  <si>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</si>
  <si>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</si>
  <si>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</si>
  <si>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</si>
  <si>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</si>
  <si>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</si>
  <si>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</si>
  <si>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</si>
  <si>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</si>
  <si>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</si>
  <si>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</si>
  <si>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</si>
  <si>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</si>
  <si>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</si>
  <si>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</si>
  <si>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</si>
  <si>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</si>
  <si>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</si>
  <si>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</si>
  <si>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</si>
  <si>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</si>
  <si>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</si>
  <si>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</si>
  <si>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</si>
  <si>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</si>
  <si>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</si>
  <si>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</si>
  <si>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</si>
  <si>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</si>
  <si>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</si>
  <si>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</si>
  <si>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</si>
  <si>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</si>
  <si>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</si>
  <si>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</si>
  <si>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</si>
  <si>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</si>
  <si>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</si>
  <si>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</si>
  <si>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</si>
  <si>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</si>
  <si>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</si>
  <si>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</si>
  <si>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</si>
  <si>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</si>
  <si>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</si>
  <si>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</si>
  <si>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</si>
  <si>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</si>
  <si>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</si>
  <si>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</si>
  <si>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</si>
  <si>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</si>
  <si>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</si>
  <si>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</si>
  <si>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</si>
  <si>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</si>
  <si>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</si>
  <si>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</si>
  <si>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</si>
  <si>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</si>
  <si>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</si>
  <si>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</si>
  <si>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</si>
  <si>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</si>
  <si>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</si>
  <si>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</si>
  <si>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</si>
  <si>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</si>
  <si>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</si>
  <si>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</si>
  <si>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</si>
  <si>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</si>
  <si>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</si>
  <si>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</si>
  <si>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</si>
  <si>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</si>
  <si>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</si>
  <si>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</si>
  <si>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</si>
  <si>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</si>
  <si>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</si>
  <si>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</si>
  <si>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</si>
  <si>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</si>
  <si>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</si>
  <si>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</si>
  <si>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</si>
  <si>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</si>
  <si>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</si>
  <si>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</si>
  <si>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</si>
  <si>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</si>
  <si>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</si>
  <si>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</si>
  <si>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</si>
  <si>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</si>
  <si>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</si>
  <si>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</si>
  <si>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</si>
  <si>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</si>
  <si>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</si>
  <si>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</si>
  <si>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</si>
  <si>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</si>
  <si>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</si>
  <si>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</si>
  <si>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</si>
  <si>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</si>
  <si>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</si>
  <si>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</si>
  <si>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</si>
  <si>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</si>
  <si>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</si>
  <si>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</si>
  <si>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</si>
  <si>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</si>
  <si>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</si>
  <si>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</si>
  <si>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</si>
  <si>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</si>
  <si>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</si>
  <si>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</si>
  <si>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</si>
  <si>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</si>
  <si>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</si>
  <si>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</si>
  <si>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</si>
  <si>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</si>
  <si>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</si>
  <si>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</si>
  <si>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</si>
  <si>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</si>
  <si>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</si>
  <si>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</si>
  <si>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</si>
  <si>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</si>
  <si>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</si>
  <si>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</si>
  <si>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</si>
  <si>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</si>
  <si>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</si>
  <si>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</si>
  <si>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</si>
  <si>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</si>
  <si>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</si>
  <si>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</si>
  <si>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</si>
  <si>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</si>
  <si>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</si>
  <si>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</si>
  <si>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</si>
  <si>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</si>
  <si>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</si>
  <si>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</si>
  <si>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</si>
  <si>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</si>
  <si>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</si>
  <si>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</si>
  <si>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</si>
  <si>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</si>
  <si>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</si>
  <si>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</si>
  <si>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</si>
  <si>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</si>
  <si>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</si>
  <si>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</si>
  <si>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</si>
  <si>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</si>
  <si>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</si>
  <si>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</si>
  <si>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</si>
  <si>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</si>
  <si>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</si>
  <si>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</si>
  <si>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</si>
  <si>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</si>
  <si>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</si>
  <si>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</si>
  <si>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</si>
  <si>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</si>
  <si>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</si>
  <si>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</si>
  <si>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</si>
  <si>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</si>
  <si>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</si>
  <si>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</si>
  <si>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</si>
  <si>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</si>
  <si>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</si>
  <si>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</si>
  <si>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</si>
  <si>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</si>
  <si>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</si>
  <si>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</si>
  <si>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</si>
  <si>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</si>
  <si>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</si>
  <si>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</si>
  <si>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</si>
  <si>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</si>
  <si>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</si>
  <si>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</si>
  <si>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</si>
  <si>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</si>
  <si>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</si>
  <si>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</si>
  <si>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</si>
  <si>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</si>
  <si>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</si>
  <si>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</si>
  <si>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</si>
  <si>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</si>
  <si>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</si>
  <si>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</si>
  <si>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</si>
  <si>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</si>
  <si>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</si>
  <si>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</si>
  <si>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</si>
  <si>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</si>
  <si>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</si>
  <si>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</si>
  <si>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</si>
  <si>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</si>
  <si>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</si>
  <si>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</si>
  <si>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</si>
  <si>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</si>
  <si>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</si>
  <si>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</si>
  <si>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</si>
  <si>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</si>
  <si>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</si>
  <si>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</si>
  <si>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</si>
  <si>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</si>
  <si>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</si>
  <si>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</si>
  <si>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</si>
  <si>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</si>
  <si>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</si>
  <si>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</si>
  <si>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</si>
  <si>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</si>
  <si>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</si>
  <si>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</si>
  <si>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</si>
  <si>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</si>
  <si>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</si>
  <si>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</si>
  <si>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</si>
  <si>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</si>
  <si>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</si>
  <si>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</si>
  <si>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</si>
  <si>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</si>
  <si>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</si>
  <si>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</si>
  <si>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</si>
  <si>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</si>
  <si>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</si>
  <si>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</si>
  <si>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</si>
  <si>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</si>
  <si>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</si>
  <si>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</si>
  <si>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</si>
  <si>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</si>
  <si>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</si>
  <si>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</si>
  <si>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</si>
  <si>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</si>
  <si>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</si>
  <si>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</si>
  <si>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</si>
  <si>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</si>
  <si>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</si>
  <si>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</si>
  <si>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</si>
  <si>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</si>
  <si>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</si>
  <si>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</si>
  <si>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</si>
  <si>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</si>
  <si>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</si>
  <si>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</si>
  <si>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</si>
  <si>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</si>
  <si>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</si>
  <si>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</si>
  <si>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</si>
  <si>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</si>
  <si>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</si>
  <si>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</si>
  <si>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</si>
  <si>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</si>
  <si>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</si>
  <si>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</si>
  <si>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</si>
  <si>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</si>
  <si>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</si>
  <si>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</si>
  <si>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</si>
  <si>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</si>
  <si>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</si>
  <si>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</si>
  <si>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</si>
  <si>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</si>
  <si>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</si>
  <si>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</si>
  <si>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</si>
  <si>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</si>
  <si>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</si>
  <si>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</si>
  <si>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</si>
  <si>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</si>
  <si>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</si>
  <si>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</si>
  <si>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</si>
  <si>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</si>
  <si>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</si>
  <si>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</si>
  <si>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</si>
  <si>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</si>
  <si>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</si>
  <si>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</si>
  <si>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</si>
  <si>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</si>
  <si>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</si>
  <si>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</si>
  <si>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</si>
  <si>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</si>
  <si>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</si>
  <si>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</si>
  <si>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</si>
  <si>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</si>
  <si>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</si>
  <si>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</si>
  <si>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</si>
  <si>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</si>
  <si>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</si>
  <si>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</si>
  <si>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</si>
  <si>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</si>
  <si>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</si>
  <si>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</si>
  <si>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</si>
  <si>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</si>
  <si>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</si>
  <si>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</si>
  <si>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</si>
  <si>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</si>
  <si>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</si>
  <si>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</si>
  <si>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</si>
  <si>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</si>
  <si>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</si>
  <si>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</si>
  <si>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</si>
  <si>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</si>
  <si>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</si>
  <si>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</si>
  <si>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</si>
  <si>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</si>
  <si>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</si>
  <si>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</si>
  <si>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</si>
  <si>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</si>
  <si>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</si>
  <si>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</si>
  <si>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</si>
  <si>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</si>
  <si>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</si>
  <si>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</si>
  <si>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</si>
  <si>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</si>
  <si>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</si>
  <si>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</si>
  <si>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</si>
  <si>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</si>
  <si>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</si>
  <si>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</si>
  <si>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</si>
  <si>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</si>
  <si>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</si>
  <si>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</si>
  <si>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</si>
  <si>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</si>
  <si>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</si>
  <si>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</si>
  <si>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</si>
  <si>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</si>
  <si>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</si>
  <si>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</si>
  <si>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</si>
  <si>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</si>
  <si>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</si>
  <si>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</si>
  <si>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</si>
  <si>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</si>
  <si>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</si>
  <si>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</si>
  <si>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</si>
  <si>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</si>
  <si>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</si>
  <si>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</si>
  <si>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</si>
  <si>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</si>
  <si>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</si>
  <si>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</si>
  <si>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</si>
  <si>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</si>
  <si>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</si>
  <si>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</si>
  <si>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</si>
  <si>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</si>
  <si>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</si>
  <si>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</si>
  <si>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</si>
  <si>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</si>
  <si>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</si>
  <si>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</si>
  <si>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</si>
  <si>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</si>
  <si>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</si>
  <si>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</si>
  <si>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</si>
  <si>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</si>
  <si>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</si>
  <si>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</si>
  <si>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</si>
  <si>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</si>
  <si>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</si>
  <si>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</si>
  <si>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</si>
  <si>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</si>
  <si>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</si>
  <si>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</si>
  <si>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</si>
  <si>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</si>
  <si>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</si>
  <si>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</si>
  <si>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</si>
  <si>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</si>
  <si>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</si>
  <si>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</si>
  <si>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</si>
  <si>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</si>
  <si>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</si>
  <si>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</si>
  <si>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</si>
  <si>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</si>
  <si>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</si>
  <si>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</si>
  <si>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</si>
  <si>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</si>
  <si>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</si>
  <si>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</si>
  <si>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</si>
  <si>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</si>
  <si>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</si>
  <si>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</si>
  <si>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</si>
  <si>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</si>
  <si>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</si>
  <si>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</si>
  <si>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</si>
  <si>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</si>
  <si>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</si>
  <si>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</si>
  <si>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</si>
  <si>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</si>
  <si>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</si>
  <si>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</si>
  <si>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</si>
  <si>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</si>
  <si>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</si>
  <si>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</si>
  <si>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</si>
  <si>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</si>
  <si>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</si>
  <si>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</si>
  <si>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</si>
  <si>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</si>
  <si>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</si>
  <si>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</si>
  <si>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</si>
  <si>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</si>
  <si>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</si>
  <si>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</si>
  <si>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</si>
  <si>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</si>
  <si>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</si>
  <si>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</si>
  <si>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</si>
  <si>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</si>
  <si>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</si>
  <si>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</si>
  <si>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</si>
  <si>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</si>
  <si>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</si>
  <si>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</si>
  <si>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</si>
  <si>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</si>
  <si>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</si>
  <si>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</si>
  <si>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</si>
  <si>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</si>
  <si>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</si>
  <si>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</si>
  <si>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</si>
  <si>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</si>
  <si>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</si>
  <si>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</si>
  <si>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</si>
  <si>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</si>
  <si>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</si>
  <si>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</si>
  <si>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</si>
  <si>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</si>
  <si>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</si>
  <si>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</si>
  <si>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</si>
  <si>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</si>
  <si>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</si>
  <si>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</si>
  <si>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</si>
  <si>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</si>
  <si>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</si>
  <si>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</si>
  <si>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</si>
  <si>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</si>
  <si>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</si>
  <si>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</si>
  <si>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</si>
  <si>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</si>
  <si>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</si>
  <si>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</si>
  <si>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</si>
  <si>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</si>
  <si>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</si>
  <si>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</si>
  <si>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</si>
  <si>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</si>
  <si>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</si>
  <si>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</si>
  <si>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</si>
  <si>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</si>
  <si>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</si>
  <si>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</si>
  <si>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</si>
  <si>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</si>
  <si>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</si>
  <si>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</si>
  <si>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</si>
  <si>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</si>
  <si>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</si>
  <si>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</si>
  <si>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</si>
  <si>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</si>
  <si>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</si>
  <si>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</si>
  <si>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</si>
  <si>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</si>
  <si>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</si>
  <si>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</si>
  <si>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</si>
  <si>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</si>
  <si>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</si>
  <si>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</si>
  <si>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</si>
  <si>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</si>
  <si>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</si>
  <si>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</si>
  <si>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</si>
  <si>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</si>
  <si>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</si>
  <si>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</si>
  <si>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</si>
  <si>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</si>
  <si>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</si>
  <si>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</si>
  <si>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</si>
  <si>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</si>
  <si>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</si>
  <si>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</si>
  <si>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</si>
  <si>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</si>
  <si>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</si>
  <si>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</si>
  <si>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</si>
  <si>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</si>
  <si>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</si>
  <si>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</si>
  <si>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</si>
  <si>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</si>
  <si>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</si>
  <si>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</si>
  <si>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</si>
  <si>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</si>
  <si>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</si>
  <si>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</si>
  <si>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</si>
  <si>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</si>
  <si>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</si>
  <si>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</si>
  <si>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</si>
  <si>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</si>
  <si>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</si>
  <si>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</si>
  <si>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</si>
  <si>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</si>
  <si>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</si>
  <si>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</si>
  <si>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</si>
  <si>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</si>
  <si>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</si>
  <si>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</si>
  <si>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</si>
  <si>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</si>
  <si>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</si>
  <si>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</si>
  <si>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</si>
  <si>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</si>
  <si>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</si>
  <si>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</si>
  <si>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</si>
  <si>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</si>
  <si>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</si>
  <si>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</si>
  <si>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</si>
  <si>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</si>
  <si>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</si>
  <si>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</si>
  <si>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</si>
  <si>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</si>
  <si>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</si>
  <si>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</si>
  <si>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</si>
  <si>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</si>
  <si>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</si>
  <si>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</si>
  <si>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</si>
  <si>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</si>
  <si>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</si>
  <si>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</si>
  <si>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</si>
  <si>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</si>
  <si>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</si>
  <si>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</si>
  <si>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</si>
  <si>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</si>
  <si>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</si>
  <si>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</si>
  <si>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</si>
  <si>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</si>
  <si>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</si>
  <si>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</si>
  <si>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</si>
  <si>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</si>
  <si>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</si>
  <si>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</si>
  <si>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</si>
  <si>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</si>
  <si>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</si>
  <si>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</si>
  <si>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</si>
  <si>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</si>
  <si>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</si>
  <si>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</si>
  <si>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</si>
  <si>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</si>
  <si>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</si>
  <si>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</si>
  <si>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</si>
  <si>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</si>
  <si>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</si>
  <si>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</si>
  <si>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</si>
  <si>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</si>
  <si>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</si>
  <si>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</si>
  <si>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</si>
  <si>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</si>
  <si>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</si>
  <si>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</si>
  <si>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</si>
  <si>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</si>
  <si>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</si>
  <si>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</si>
  <si>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</si>
  <si>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</si>
  <si>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</si>
  <si>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</si>
  <si>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</si>
  <si>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</si>
  <si>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</si>
  <si>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</si>
  <si>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</si>
  <si>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</si>
  <si>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</si>
  <si>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</si>
  <si>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</si>
  <si>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</si>
  <si>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</si>
  <si>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</si>
  <si>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</si>
  <si>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</si>
  <si>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</si>
  <si>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</si>
  <si>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</si>
  <si>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</si>
  <si>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</si>
  <si>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</si>
  <si>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</si>
  <si>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</si>
  <si>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</si>
  <si>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</si>
  <si>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</si>
  <si>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</si>
  <si>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</si>
  <si>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</si>
  <si>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</si>
  <si>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</si>
  <si>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</si>
  <si>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</si>
  <si>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</si>
  <si>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</si>
  <si>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</si>
  <si>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</si>
  <si>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</si>
  <si>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</si>
  <si>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</si>
  <si>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</si>
  <si>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</si>
  <si>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</si>
  <si>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</si>
  <si>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</si>
  <si>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</si>
  <si>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</si>
  <si>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</si>
  <si>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</si>
  <si>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</si>
  <si>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</si>
  <si>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</si>
  <si>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</si>
  <si>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</si>
  <si>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</si>
  <si>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</si>
  <si>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</si>
  <si>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</si>
  <si>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</si>
  <si>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</si>
  <si>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</si>
  <si>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</si>
  <si>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</si>
  <si>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</si>
  <si>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</si>
  <si>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</si>
  <si>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</si>
  <si>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</si>
  <si>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</si>
  <si>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</si>
  <si>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</si>
  <si>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</si>
  <si>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</si>
  <si>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</si>
  <si>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</si>
  <si>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</si>
  <si>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</si>
  <si>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</si>
  <si>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</si>
  <si>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</si>
  <si>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</si>
  <si>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</si>
  <si>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</si>
  <si>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</si>
  <si>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</si>
  <si>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</si>
  <si>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</si>
  <si>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</si>
  <si>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</si>
  <si>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</si>
  <si>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</si>
  <si>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</si>
  <si>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</si>
  <si>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</si>
  <si>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</si>
  <si>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</si>
  <si>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</si>
  <si>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</si>
  <si>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</si>
  <si>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</si>
  <si>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</si>
  <si>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</si>
  <si>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</si>
  <si>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</si>
  <si>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</si>
  <si>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</si>
  <si>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</si>
  <si>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</si>
  <si>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</si>
  <si>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</si>
  <si>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</si>
  <si>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</si>
  <si>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</si>
  <si>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</si>
  <si>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</si>
  <si>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</si>
  <si>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</si>
  <si>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</si>
  <si>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</si>
  <si>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</si>
  <si>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</si>
  <si>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</si>
  <si>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</si>
  <si>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</si>
  <si>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</si>
  <si>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</si>
  <si>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</si>
  <si>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</si>
  <si>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</si>
  <si>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</si>
  <si>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</si>
  <si>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</si>
  <si>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</si>
  <si>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</si>
  <si>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</si>
  <si>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</si>
  <si>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</si>
  <si>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</si>
  <si>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</si>
  <si>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</si>
  <si>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</si>
  <si>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</si>
  <si>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</si>
  <si>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</si>
  <si>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</si>
  <si>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</si>
  <si>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</si>
  <si>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</si>
  <si>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</si>
  <si>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</si>
  <si>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</si>
  <si>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</si>
  <si>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</si>
  <si>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</si>
  <si>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</si>
  <si>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</si>
  <si>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</si>
  <si>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</si>
  <si>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</si>
  <si>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</si>
  <si>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</si>
  <si>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</si>
  <si>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</si>
  <si>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</si>
  <si>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</si>
  <si>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</si>
  <si>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</si>
  <si>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</si>
  <si>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</si>
  <si>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</si>
  <si>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</si>
  <si>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</si>
  <si>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</si>
  <si>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</si>
  <si>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</si>
  <si>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</si>
  <si>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</si>
  <si>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</si>
  <si>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</si>
  <si>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</si>
  <si>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</si>
  <si>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</si>
  <si>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</si>
  <si>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</si>
  <si>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</si>
  <si>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</si>
  <si>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</si>
  <si>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</si>
  <si>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</si>
  <si>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</si>
  <si>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</si>
  <si>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</si>
  <si>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</si>
  <si>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</si>
  <si>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</si>
  <si>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</si>
  <si>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</si>
  <si>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</si>
  <si>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</si>
  <si>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</si>
  <si>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</si>
  <si>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</si>
  <si>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</si>
  <si>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</si>
  <si>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</si>
  <si>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</si>
  <si>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</si>
  <si>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</si>
  <si>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</si>
  <si>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</si>
  <si>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</si>
  <si>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</si>
  <si>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</si>
  <si>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</si>
  <si>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</si>
  <si>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</si>
  <si>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</si>
  <si>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</si>
  <si>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</si>
  <si>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</si>
  <si>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</si>
  <si>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</si>
  <si>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</si>
  <si>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</si>
  <si>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</si>
  <si>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</si>
  <si>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</si>
  <si>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</si>
  <si>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</si>
  <si>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</si>
  <si>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</si>
  <si>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</si>
  <si>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</si>
  <si>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</si>
  <si>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</si>
  <si>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</si>
  <si>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</si>
  <si>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</si>
  <si>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</si>
  <si>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</si>
  <si>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</si>
  <si>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</si>
  <si>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</si>
  <si>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</si>
  <si>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</si>
  <si>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</si>
  <si>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</si>
  <si>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</si>
  <si>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</si>
  <si>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</si>
  <si>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</si>
  <si>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</si>
  <si>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</si>
  <si>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</si>
  <si>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</si>
  <si>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</si>
  <si>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</si>
  <si>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</si>
  <si>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</si>
  <si>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</si>
  <si>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</si>
  <si>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</si>
  <si>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</si>
  <si>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</si>
  <si>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</si>
  <si>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</si>
  <si>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</si>
  <si>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</si>
  <si>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</si>
  <si>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</si>
  <si>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</si>
  <si>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</si>
  <si>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</si>
  <si>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</si>
  <si>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</si>
  <si>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</si>
  <si>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</si>
  <si>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</si>
  <si>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</si>
  <si>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</si>
  <si>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</si>
  <si>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</si>
  <si>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</si>
  <si>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</si>
  <si>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</si>
  <si>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</si>
  <si>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</si>
  <si>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</si>
  <si>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</si>
  <si>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</si>
  <si>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</si>
  <si>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</si>
  <si>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</si>
  <si>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</si>
  <si>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</si>
  <si>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</si>
  <si>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</si>
  <si>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</si>
  <si>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</si>
  <si>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</si>
  <si>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</si>
  <si>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</si>
  <si>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</si>
  <si>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</si>
  <si>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</si>
  <si>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</si>
  <si>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</si>
  <si>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</si>
  <si>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</si>
  <si>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</si>
  <si>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</si>
  <si>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</si>
  <si>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</si>
  <si>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</si>
  <si>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</si>
  <si>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</si>
  <si>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</si>
  <si>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</si>
  <si>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</si>
  <si>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</si>
  <si>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</si>
  <si>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</si>
  <si>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</si>
  <si>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</si>
  <si>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</si>
  <si>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</si>
  <si>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</si>
  <si>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</si>
  <si>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</si>
  <si>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</si>
  <si>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</si>
  <si>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</si>
  <si>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</si>
  <si>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</si>
  <si>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</si>
  <si>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</si>
  <si>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</si>
  <si>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</si>
  <si>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</si>
  <si>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</si>
  <si>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</si>
  <si>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</si>
  <si>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</si>
  <si>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</si>
  <si>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</si>
  <si>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</si>
  <si>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</si>
  <si>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</si>
  <si>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</si>
  <si>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</si>
  <si>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</si>
  <si>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</si>
  <si>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</si>
  <si>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</si>
  <si>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</si>
  <si>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</si>
  <si>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</si>
  <si>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</si>
  <si>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</si>
  <si>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</si>
  <si>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</si>
  <si>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</si>
  <si>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</si>
  <si>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</si>
  <si>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</si>
  <si>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</si>
  <si>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</si>
  <si>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</si>
  <si>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</si>
  <si>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</si>
  <si>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</si>
  <si>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</si>
  <si>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</si>
  <si>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</si>
  <si>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</si>
  <si>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</si>
  <si>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</si>
  <si>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</si>
  <si>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</si>
  <si>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</si>
  <si>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</si>
  <si>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</si>
  <si>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</si>
  <si>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</si>
  <si>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</si>
  <si>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</si>
  <si>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</si>
  <si>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</si>
  <si>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</si>
  <si>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</si>
  <si>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</si>
  <si>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</si>
  <si>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</si>
  <si>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</si>
  <si>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</si>
  <si>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</si>
  <si>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</si>
  <si>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</si>
  <si>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</si>
  <si>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</si>
  <si>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</si>
  <si>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</si>
  <si>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</si>
  <si>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</si>
  <si>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</si>
  <si>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</si>
  <si>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</si>
  <si>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</si>
  <si>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</si>
  <si>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</si>
  <si>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</si>
  <si>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</si>
  <si>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</si>
  <si>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</si>
  <si>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</si>
  <si>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</si>
  <si>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</si>
  <si>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</si>
  <si>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</si>
  <si>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</si>
  <si>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</si>
  <si>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</si>
  <si>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</si>
  <si>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</si>
  <si>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</si>
  <si>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</si>
  <si>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</si>
  <si>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</si>
  <si>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</si>
  <si>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</si>
  <si>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</si>
  <si>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</si>
  <si>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</si>
  <si>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</si>
  <si>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</si>
  <si>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</si>
  <si>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</si>
  <si>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</si>
  <si>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</si>
  <si>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</si>
  <si>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</si>
  <si>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</si>
  <si>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</si>
  <si>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</si>
  <si>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</si>
  <si>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</si>
  <si>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</si>
  <si>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</si>
  <si>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</si>
  <si>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</si>
  <si>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</si>
  <si>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</si>
  <si>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</si>
  <si>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</si>
  <si>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</si>
  <si>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</si>
  <si>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</si>
  <si>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</si>
  <si>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</si>
  <si>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</si>
  <si>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</si>
  <si>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</si>
  <si>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</si>
  <si>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</si>
  <si>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</si>
  <si>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</si>
  <si>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</si>
  <si>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</si>
  <si>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</si>
  <si>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</si>
  <si>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</si>
  <si>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</si>
  <si>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</si>
  <si>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</si>
  <si>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</si>
  <si>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</si>
  <si>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</si>
  <si>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</si>
  <si>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</si>
  <si>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</si>
  <si>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</si>
  <si>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</si>
  <si>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</si>
  <si>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</si>
  <si>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</si>
  <si>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</si>
  <si>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</si>
  <si>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</si>
  <si>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</si>
  <si>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</si>
  <si>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</si>
  <si>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</si>
  <si>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</si>
  <si>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</si>
  <si>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</si>
  <si>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</si>
  <si>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</si>
  <si>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</si>
  <si>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</si>
  <si>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</si>
  <si>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</si>
  <si>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</si>
  <si>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</si>
  <si>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</si>
  <si>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</si>
  <si>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</si>
  <si>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</si>
  <si>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</si>
  <si>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</si>
  <si>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</si>
  <si>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</si>
  <si>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</si>
  <si>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</si>
  <si>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</si>
  <si>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</si>
  <si>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</si>
  <si>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</si>
  <si>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</si>
  <si>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</si>
  <si>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</si>
  <si>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</si>
  <si>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</si>
  <si>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</si>
  <si>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</si>
  <si>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</si>
  <si>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</si>
  <si>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</si>
  <si>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</si>
  <si>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</si>
  <si>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</si>
  <si>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</si>
  <si>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</si>
  <si>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</si>
  <si>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</si>
  <si>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</si>
  <si>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</si>
  <si>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</si>
  <si>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</si>
  <si>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</si>
  <si>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</si>
  <si>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</si>
  <si>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</si>
  <si>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</si>
  <si>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</si>
  <si>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</si>
  <si>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</si>
  <si>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</si>
  <si>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</si>
  <si>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</si>
  <si>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</si>
  <si>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</si>
  <si>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</si>
  <si>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</si>
  <si>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</si>
  <si>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</si>
  <si>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</si>
  <si>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</si>
  <si>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</si>
  <si>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</si>
  <si>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</si>
  <si>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</si>
  <si>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</si>
  <si>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</si>
  <si>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</si>
  <si>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</si>
  <si>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</si>
  <si>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</si>
  <si>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</si>
  <si>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</si>
  <si>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</si>
  <si>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</si>
  <si>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</si>
  <si>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</si>
  <si>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</si>
  <si>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</si>
  <si>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</si>
  <si>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</si>
  <si>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</si>
  <si>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</si>
  <si>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</si>
  <si>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</si>
  <si>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</si>
  <si>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</si>
  <si>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</si>
  <si>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</si>
  <si>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</si>
  <si>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</si>
  <si>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</si>
  <si>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</si>
  <si>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</si>
  <si>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</si>
  <si>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</si>
  <si>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</si>
  <si>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</si>
  <si>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</si>
  <si>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</si>
  <si>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</si>
  <si>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</si>
  <si>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</si>
  <si>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</si>
  <si>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</si>
  <si>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</si>
  <si>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</si>
  <si>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</si>
  <si>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</si>
  <si>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</si>
  <si>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</si>
  <si>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</si>
  <si>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</si>
  <si>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</si>
  <si>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</si>
  <si>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</si>
  <si>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</si>
  <si>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</si>
  <si>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</si>
  <si>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</si>
  <si>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</si>
  <si>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</si>
  <si>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</si>
  <si>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</si>
  <si>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</si>
  <si>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</si>
  <si>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</si>
  <si>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</si>
  <si>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</si>
  <si>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</si>
  <si>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</si>
  <si>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</si>
  <si>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</si>
  <si>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</si>
  <si>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</si>
  <si>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</si>
  <si>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</si>
  <si>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</si>
  <si>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</si>
  <si>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</si>
  <si>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</si>
  <si>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</si>
  <si>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</si>
  <si>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</si>
  <si>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</si>
  <si>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</si>
  <si>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</si>
  <si>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</si>
  <si>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</si>
  <si>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</si>
  <si>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</si>
  <si>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</si>
  <si>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</si>
  <si>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</si>
  <si>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</si>
  <si>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</si>
  <si>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</si>
  <si>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</si>
  <si>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</si>
  <si>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</si>
  <si>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</si>
  <si>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</si>
  <si>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</si>
  <si>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</si>
  <si>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</si>
  <si>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</si>
  <si>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</si>
  <si>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</si>
  <si>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</si>
  <si>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</si>
  <si>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</si>
  <si>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</si>
  <si>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</si>
  <si>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</si>
  <si>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</si>
  <si>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</si>
  <si>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</si>
  <si>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</si>
  <si>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</si>
  <si>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</si>
  <si>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</si>
  <si>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</si>
  <si>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</si>
  <si>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</si>
  <si>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</si>
  <si>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</si>
  <si>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</si>
  <si>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</si>
  <si>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</si>
  <si>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</si>
  <si>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</si>
  <si>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</si>
  <si>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</si>
  <si>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</si>
  <si>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</si>
  <si>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</si>
  <si>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</si>
  <si>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</si>
  <si>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</si>
  <si>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</si>
  <si>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</si>
  <si>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</si>
  <si>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</si>
  <si>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</si>
  <si>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</si>
  <si>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</si>
  <si>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</si>
  <si>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</si>
  <si>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</si>
  <si>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</si>
  <si>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</si>
  <si>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</si>
  <si>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</si>
  <si>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</si>
  <si>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</si>
  <si>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</si>
  <si>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</si>
  <si>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</si>
  <si>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</si>
  <si>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</si>
  <si>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</si>
  <si>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</si>
  <si>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</si>
  <si>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</si>
  <si>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</si>
  <si>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</si>
  <si>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</si>
  <si>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</si>
  <si>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</si>
  <si>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</si>
  <si>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</si>
  <si>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</si>
  <si>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</si>
  <si>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</si>
  <si>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</si>
  <si>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</si>
  <si>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</si>
  <si>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</si>
  <si>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</si>
  <si>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</si>
  <si>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</si>
  <si>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</si>
  <si>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</si>
  <si>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</si>
  <si>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</si>
  <si>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</si>
  <si>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</si>
  <si>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</si>
  <si>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</si>
  <si>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</si>
  <si>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</si>
  <si>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</si>
  <si>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</si>
  <si>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</si>
  <si>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</si>
  <si>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</si>
  <si>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</si>
  <si>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</si>
  <si>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</si>
  <si>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</si>
  <si>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</si>
  <si>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</si>
  <si>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</si>
  <si>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</si>
  <si>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</si>
  <si>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</si>
  <si>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</si>
  <si>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</si>
  <si>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</si>
  <si>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</si>
  <si>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</si>
  <si>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</si>
  <si>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</si>
  <si>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</si>
  <si>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</si>
  <si>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</si>
  <si>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</si>
  <si>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</si>
  <si>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</si>
  <si>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</si>
  <si>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</si>
  <si>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</si>
  <si>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</si>
  <si>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</si>
  <si>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</si>
  <si>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</si>
  <si>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</si>
  <si>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</si>
  <si>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</si>
  <si>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</si>
  <si>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</si>
  <si>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</si>
  <si>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</si>
  <si>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</si>
  <si>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</si>
  <si>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</si>
  <si>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</si>
  <si>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</si>
  <si>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</si>
  <si>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</si>
  <si>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</si>
  <si>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</si>
  <si>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</si>
  <si>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</si>
  <si>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</si>
  <si>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</si>
  <si>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</si>
  <si>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</si>
  <si>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</si>
  <si>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</si>
  <si>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</si>
  <si>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</si>
  <si>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</si>
  <si>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</si>
  <si>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</si>
  <si>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</si>
  <si>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</si>
  <si>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</si>
  <si>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</si>
  <si>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</si>
  <si>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</si>
  <si>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</si>
  <si>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</si>
  <si>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</si>
  <si>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</si>
  <si>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</si>
  <si>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</si>
  <si>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</si>
  <si>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</si>
  <si>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</si>
  <si>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</si>
  <si>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</si>
  <si>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</si>
  <si>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</si>
  <si>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</si>
  <si>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</si>
  <si>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</si>
  <si>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</si>
  <si>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</si>
  <si>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</si>
  <si>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</si>
  <si>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</si>
  <si>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</si>
  <si>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</si>
  <si>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</si>
  <si>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</si>
  <si>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</si>
  <si>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</si>
  <si>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</si>
  <si>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</si>
  <si>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</si>
  <si>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</si>
  <si>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</si>
  <si>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</si>
  <si>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</si>
  <si>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</si>
  <si>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</si>
  <si>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</si>
  <si>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</si>
  <si>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</si>
  <si>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</si>
  <si>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</si>
  <si>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</si>
  <si>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</si>
  <si>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</si>
  <si>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</si>
  <si>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</si>
  <si>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</si>
  <si>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</si>
  <si>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</si>
  <si>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</si>
  <si>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</si>
  <si>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</si>
  <si>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</si>
  <si>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</si>
  <si>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</si>
  <si>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</si>
  <si>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</si>
  <si>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</si>
  <si>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</si>
  <si>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</si>
  <si>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</si>
  <si>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</si>
  <si>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</si>
  <si>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</si>
  <si>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</si>
  <si>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</si>
  <si>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</si>
  <si>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</si>
  <si>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</si>
  <si>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</si>
  <si>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</si>
  <si>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</si>
  <si>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</si>
  <si>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</si>
  <si>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</si>
  <si>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</si>
  <si>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</si>
  <si>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</si>
  <si>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</si>
  <si>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</si>
  <si>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</si>
  <si>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</si>
  <si>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</si>
  <si>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</si>
  <si>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</si>
  <si>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</si>
  <si>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</si>
  <si>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</si>
  <si>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</si>
  <si>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</si>
  <si>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</si>
  <si>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</si>
  <si>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</si>
  <si>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</si>
  <si>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</si>
  <si>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</si>
  <si>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</si>
  <si>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</si>
  <si>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</si>
  <si>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</si>
  <si>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</si>
  <si>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</si>
  <si>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</si>
  <si>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</si>
  <si>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</si>
  <si>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</si>
  <si>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</si>
  <si>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</si>
  <si>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</si>
  <si>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</si>
  <si>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</si>
  <si>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</si>
  <si>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</si>
  <si>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</si>
  <si>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</si>
  <si>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</si>
  <si>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</si>
  <si>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</si>
  <si>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</si>
  <si>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</si>
  <si>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</si>
  <si>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</si>
  <si>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</si>
  <si>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</si>
  <si>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</si>
  <si>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</si>
  <si>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</si>
  <si>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</si>
  <si>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</si>
  <si>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</si>
  <si>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</si>
  <si>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</si>
  <si>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</si>
  <si>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</si>
  <si>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</si>
  <si>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</si>
  <si>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</si>
  <si>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</si>
  <si>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</si>
  <si>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</si>
  <si>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</si>
  <si>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</si>
  <si>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</si>
  <si>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</si>
  <si>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</si>
  <si>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</si>
  <si>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</si>
  <si>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</si>
  <si>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</si>
  <si>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</si>
  <si>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</si>
  <si>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</si>
  <si>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</si>
  <si>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</si>
  <si>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</si>
  <si>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</si>
  <si>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</si>
  <si>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</si>
  <si>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</si>
  <si>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</si>
  <si>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</si>
  <si>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</si>
  <si>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</si>
  <si>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</si>
  <si>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</si>
  <si>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</si>
  <si>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</si>
  <si>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</si>
  <si>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</si>
  <si>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</si>
  <si>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</si>
  <si>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</si>
  <si>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</si>
  <si>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</si>
  <si>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</si>
  <si>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</si>
  <si>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</si>
  <si>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</si>
  <si>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</si>
  <si>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</si>
  <si>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</si>
  <si>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</si>
  <si>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</si>
  <si>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</si>
  <si>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</si>
  <si>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</si>
  <si>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</si>
  <si>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</si>
  <si>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</si>
  <si>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</si>
  <si>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</si>
  <si>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</si>
  <si>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</si>
  <si>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</si>
  <si>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</si>
  <si>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</si>
  <si>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</si>
  <si>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</si>
  <si>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</si>
  <si>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</si>
  <si>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</si>
  <si>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</si>
  <si>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</si>
  <si>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</si>
  <si>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</si>
  <si>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</si>
  <si>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</si>
  <si>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</si>
  <si>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</si>
  <si>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</si>
  <si>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</si>
  <si>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</si>
  <si>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</si>
  <si>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</si>
  <si>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</si>
  <si>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</si>
  <si>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</si>
  <si>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</si>
  <si>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</si>
  <si>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</si>
  <si>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</si>
  <si>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</si>
  <si>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</si>
  <si>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</si>
  <si>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</si>
  <si>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</si>
  <si>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</si>
  <si>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</si>
  <si>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</si>
  <si>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</si>
  <si>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</si>
  <si>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</si>
  <si>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</si>
  <si>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</si>
  <si>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</si>
  <si>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</si>
  <si>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</si>
  <si>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</si>
  <si>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</si>
  <si>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</si>
  <si>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</si>
  <si>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</si>
  <si>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</si>
  <si>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</si>
  <si>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</si>
  <si>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</si>
  <si>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</si>
  <si>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</si>
  <si>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</si>
  <si>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</si>
  <si>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</si>
  <si>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</si>
  <si>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</si>
  <si>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</si>
  <si>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</si>
  <si>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</si>
  <si>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</si>
  <si>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</si>
  <si>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</si>
  <si>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</si>
  <si>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</si>
  <si>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</si>
  <si>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</si>
  <si>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</si>
  <si>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</si>
  <si>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</si>
  <si>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</si>
  <si>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</si>
  <si>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</si>
  <si>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</si>
  <si>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</si>
  <si>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</si>
  <si>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</si>
  <si>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</si>
  <si>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</si>
  <si>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</si>
  <si>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</si>
  <si>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</si>
  <si>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</si>
  <si>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</si>
  <si>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</si>
  <si>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</si>
  <si>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</si>
  <si>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</si>
  <si>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</si>
  <si>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</si>
  <si>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</si>
  <si>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</si>
  <si>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</si>
  <si>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</si>
  <si>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</si>
  <si>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</si>
  <si>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</si>
  <si>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</si>
  <si>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</si>
  <si>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</si>
  <si>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</si>
  <si>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</si>
  <si>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</si>
  <si>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</si>
  <si>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</si>
  <si>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</si>
  <si>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</si>
  <si>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</si>
  <si>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</si>
  <si>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</si>
  <si>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</si>
  <si>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</si>
  <si>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</si>
  <si>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</si>
  <si>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</si>
  <si>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</si>
  <si>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</si>
  <si>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</si>
  <si>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</si>
  <si>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</si>
  <si>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</si>
  <si>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</si>
  <si>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</si>
  <si>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</si>
  <si>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</si>
  <si>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</si>
  <si>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</si>
  <si>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</si>
  <si>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</si>
  <si>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</si>
  <si>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</si>
  <si>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</si>
  <si>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</si>
  <si>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</si>
  <si>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</si>
  <si>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</si>
  <si>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</si>
  <si>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</si>
  <si>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</si>
  <si>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</si>
  <si>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</si>
  <si>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</si>
  <si>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</si>
  <si>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</si>
  <si>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</si>
  <si>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</si>
  <si>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</si>
  <si>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</si>
  <si>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</si>
  <si>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</si>
  <si>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</si>
  <si>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</si>
  <si>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</si>
  <si>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</si>
  <si>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</si>
  <si>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</si>
  <si>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</si>
  <si>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</si>
  <si>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</si>
  <si>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</si>
  <si>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</si>
  <si>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</si>
  <si>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</si>
  <si>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</si>
  <si>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</si>
  <si>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</si>
  <si>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</si>
  <si>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</si>
  <si>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</si>
  <si>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</si>
  <si>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</si>
  <si>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</si>
  <si>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</si>
  <si>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</si>
  <si>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</si>
  <si>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</si>
  <si>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</si>
  <si>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</si>
  <si>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</si>
  <si>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</si>
  <si>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</si>
  <si>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</si>
  <si>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</si>
  <si>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</si>
  <si>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</si>
  <si>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</si>
  <si>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</si>
  <si>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</si>
  <si>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</si>
  <si>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</si>
  <si>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</si>
  <si>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</si>
  <si>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</si>
  <si>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</si>
  <si>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</si>
  <si>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</si>
  <si>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</si>
  <si>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</si>
  <si>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</si>
  <si>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</si>
  <si>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</si>
  <si>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</si>
  <si>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</si>
  <si>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</si>
  <si>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</si>
  <si>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</si>
  <si>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</si>
  <si>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</si>
  <si>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</si>
  <si>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</si>
  <si>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</si>
  <si>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</si>
  <si>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</si>
  <si>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</si>
  <si>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</si>
  <si>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</si>
  <si>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</si>
  <si>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</si>
  <si>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</si>
  <si>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</si>
  <si>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</si>
  <si>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</si>
  <si>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</si>
  <si>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</si>
  <si>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</si>
  <si>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</si>
  <si>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</si>
  <si>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</si>
  <si>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</si>
  <si>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</si>
  <si>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</si>
  <si>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</si>
  <si>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</si>
  <si>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</si>
  <si>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</si>
  <si>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</si>
  <si>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</si>
  <si>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</si>
  <si>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</si>
  <si>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</si>
  <si>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</si>
  <si>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</si>
  <si>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</si>
  <si>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</si>
  <si>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</si>
  <si>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</si>
  <si>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</si>
  <si>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</si>
  <si>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</si>
  <si>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</si>
  <si>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</si>
  <si>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</si>
  <si>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</si>
  <si>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</si>
  <si>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</si>
  <si>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</si>
  <si>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</si>
  <si>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</si>
  <si>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</si>
  <si>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</si>
  <si>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</si>
  <si>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</si>
  <si>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</si>
  <si>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</si>
  <si>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</si>
  <si>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</si>
  <si>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</si>
  <si>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</si>
  <si>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</si>
  <si>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</si>
  <si>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</si>
  <si>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</si>
  <si>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</si>
  <si>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</si>
  <si>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</si>
  <si>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</si>
  <si>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</si>
  <si>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</si>
  <si>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</si>
  <si>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</si>
  <si>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</si>
  <si>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</si>
  <si>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</si>
  <si>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</si>
  <si>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</si>
  <si>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</si>
  <si>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</si>
  <si>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</si>
  <si>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</si>
  <si>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</si>
  <si>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</si>
  <si>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</si>
  <si>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</si>
  <si>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</si>
  <si>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</si>
  <si>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</si>
  <si>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</si>
  <si>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</si>
  <si>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</si>
  <si>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</si>
  <si>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</si>
  <si>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</si>
  <si>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</si>
  <si>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</si>
  <si>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</si>
  <si>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</si>
  <si>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</si>
  <si>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</si>
  <si>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</si>
  <si>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</si>
  <si>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</si>
  <si>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</si>
  <si>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</si>
  <si>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</si>
  <si>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</si>
  <si>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</si>
  <si>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</si>
  <si>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</si>
  <si>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</si>
  <si>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</si>
  <si>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</si>
  <si>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</si>
  <si>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</si>
  <si>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</si>
  <si>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</si>
  <si>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</si>
  <si>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</si>
  <si>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</si>
  <si>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</si>
  <si>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</si>
  <si>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</si>
  <si>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</si>
  <si>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</si>
  <si>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</si>
  <si>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</si>
  <si>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</si>
  <si>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</si>
  <si>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</si>
  <si>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</si>
  <si>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</si>
  <si>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</si>
  <si>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</si>
  <si>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</si>
  <si>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</si>
  <si>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</si>
  <si>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</si>
  <si>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</si>
  <si>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</si>
  <si>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</si>
  <si>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</si>
  <si>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</si>
  <si>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</si>
  <si>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</si>
  <si>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</si>
  <si>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</si>
  <si>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</si>
  <si>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</si>
  <si>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</si>
  <si>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</si>
  <si>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</si>
  <si>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</si>
  <si>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</si>
  <si>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</si>
  <si>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</si>
  <si>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</si>
  <si>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</si>
  <si>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</si>
  <si>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</si>
  <si>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</si>
  <si>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</si>
  <si>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</si>
  <si>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</si>
  <si>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</si>
  <si>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</si>
  <si>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</si>
  <si>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</si>
  <si>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</si>
  <si>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</si>
  <si>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</si>
  <si>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</si>
  <si>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</si>
  <si>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</si>
  <si>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</si>
  <si>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</si>
  <si>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</si>
  <si>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</si>
  <si>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</si>
  <si>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</si>
  <si>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</si>
  <si>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</si>
  <si>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</si>
  <si>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</si>
  <si>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</si>
  <si>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</si>
  <si>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</si>
  <si>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</si>
  <si>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</si>
  <si>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</si>
  <si>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</si>
  <si>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</si>
  <si>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</si>
  <si>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</si>
  <si>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</si>
  <si>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</si>
  <si>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</si>
  <si>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</si>
  <si>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</si>
  <si>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</si>
  <si>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</si>
  <si>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</si>
  <si>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</si>
  <si>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</si>
  <si>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</si>
  <si>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</si>
  <si>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</si>
  <si>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</si>
  <si>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</si>
  <si>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</si>
  <si>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</si>
  <si>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</si>
  <si>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</si>
  <si>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</si>
  <si>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</si>
  <si>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</si>
  <si>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</si>
  <si>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</si>
  <si>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</si>
  <si>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</si>
  <si>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</si>
  <si>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</si>
  <si>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</si>
  <si>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</si>
  <si>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</si>
  <si>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</si>
  <si>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</si>
  <si>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</si>
  <si>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</si>
  <si>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</si>
  <si>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</si>
  <si>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</si>
  <si>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</si>
  <si>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</si>
  <si>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</si>
  <si>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</si>
  <si>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</si>
  <si>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</si>
  <si>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</si>
  <si>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</si>
  <si>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</si>
  <si>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</si>
  <si>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</si>
  <si>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</si>
  <si>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</si>
  <si>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</si>
  <si>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</si>
  <si>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</si>
  <si>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</si>
  <si>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</si>
  <si>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</si>
  <si>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</si>
  <si>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</si>
  <si>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</si>
  <si>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</si>
  <si>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</si>
  <si>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</si>
  <si>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</si>
  <si>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</si>
  <si>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</si>
  <si>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</si>
  <si>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</si>
  <si>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</si>
  <si>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</si>
  <si>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</si>
  <si>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</si>
  <si>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</si>
  <si>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</si>
  <si>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</si>
  <si>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</si>
  <si>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</si>
  <si>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</si>
  <si>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</si>
  <si>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</si>
  <si>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</si>
  <si>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</si>
  <si>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</si>
  <si>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</si>
  <si>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</si>
  <si>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</si>
  <si>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</si>
  <si>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</si>
  <si>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</si>
  <si>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</si>
  <si>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</si>
  <si>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</si>
  <si>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</si>
  <si>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</si>
  <si>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</si>
  <si>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</si>
  <si>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</si>
  <si>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</si>
  <si>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</si>
  <si>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</si>
  <si>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</si>
  <si>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</si>
  <si>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</si>
  <si>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</si>
  <si>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</si>
  <si>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</si>
  <si>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</si>
  <si>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</si>
  <si>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</si>
  <si>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</si>
  <si>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</si>
  <si>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</si>
  <si>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</si>
  <si>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</si>
  <si>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</si>
  <si>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</si>
  <si>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</si>
  <si>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</si>
  <si>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</si>
  <si>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</si>
  <si>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</si>
  <si>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</si>
  <si>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</si>
  <si>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</si>
  <si>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</si>
  <si>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</si>
  <si>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</si>
  <si>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</si>
  <si>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</si>
  <si>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</si>
  <si>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</si>
  <si>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</si>
  <si>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</si>
  <si>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</si>
  <si>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</si>
  <si>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</si>
  <si>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</si>
  <si>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</si>
  <si>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</si>
  <si>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</si>
  <si>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</si>
  <si>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</si>
  <si>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</si>
  <si>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</si>
  <si>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</si>
  <si>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</si>
  <si>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</si>
  <si>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</si>
  <si>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</si>
  <si>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</si>
  <si>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</si>
  <si>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</si>
  <si>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</si>
  <si>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</si>
  <si>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</si>
  <si>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</si>
  <si>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</si>
  <si>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</si>
  <si>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</si>
  <si>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</si>
  <si>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</si>
  <si>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</si>
  <si>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</si>
  <si>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</si>
  <si>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</si>
  <si>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</si>
  <si>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</si>
  <si>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</si>
  <si>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</si>
  <si>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</si>
  <si>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</si>
  <si>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</si>
  <si>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</si>
  <si>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</si>
  <si>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</si>
  <si>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</si>
  <si>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</si>
  <si>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</si>
  <si>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</si>
  <si>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</si>
  <si>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</si>
  <si>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</si>
  <si>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</si>
  <si>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</si>
  <si>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</si>
  <si>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</si>
  <si>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</si>
  <si>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</si>
  <si>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</si>
  <si>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</si>
  <si>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</si>
  <si>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</si>
  <si>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</si>
  <si>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</si>
  <si>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</si>
  <si>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</si>
  <si>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</si>
  <si>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</si>
  <si>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</si>
  <si>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</si>
  <si>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</si>
  <si>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</si>
  <si>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</si>
  <si>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</si>
  <si>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</si>
  <si>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</si>
  <si>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</si>
  <si>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</si>
  <si>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</si>
  <si>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</si>
  <si>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</si>
  <si>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</si>
  <si>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</si>
  <si>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</si>
  <si>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</si>
  <si>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</si>
  <si>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</si>
  <si>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</si>
  <si>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</si>
  <si>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</si>
  <si>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</si>
  <si>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</si>
  <si>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</si>
  <si>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</si>
  <si>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</si>
  <si>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</si>
  <si>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</si>
  <si>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</si>
  <si>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</si>
  <si>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</si>
  <si>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</si>
  <si>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</si>
  <si>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</si>
  <si>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</si>
  <si>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</si>
  <si>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</si>
  <si>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</si>
  <si>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</si>
  <si>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</si>
  <si>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</si>
  <si>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</si>
  <si>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</si>
  <si>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</si>
  <si>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</si>
  <si>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</si>
  <si>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</si>
  <si>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</si>
  <si>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</si>
  <si>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</si>
  <si>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</si>
  <si>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</si>
  <si>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</si>
  <si>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</si>
  <si>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</si>
  <si>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</si>
  <si>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</si>
  <si>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</si>
  <si>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</si>
  <si>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</si>
  <si>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</si>
  <si>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</si>
  <si>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</si>
  <si>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</si>
  <si>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</si>
  <si>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</si>
  <si>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</si>
  <si>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</si>
  <si>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</si>
  <si>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</si>
  <si>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</si>
  <si>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</si>
  <si>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</si>
  <si>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</si>
  <si>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</si>
  <si>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</si>
  <si>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</si>
  <si>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</si>
  <si>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</si>
  <si>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</si>
  <si>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</si>
  <si>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</si>
  <si>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</si>
  <si>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</si>
  <si>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</si>
  <si>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</si>
  <si>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</si>
  <si>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</si>
  <si>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</si>
  <si>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</si>
  <si>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</si>
  <si>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</si>
  <si>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</si>
  <si>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</si>
  <si>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</si>
  <si>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</si>
  <si>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</si>
  <si>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</si>
  <si>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</si>
  <si>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</si>
  <si>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</si>
  <si>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</si>
  <si>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</si>
  <si>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</si>
  <si>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</si>
  <si>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</si>
  <si>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</si>
  <si>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</si>
  <si>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</si>
  <si>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</si>
  <si>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</si>
  <si>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</si>
  <si>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</si>
  <si>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</si>
  <si>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</si>
  <si>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</si>
  <si>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</si>
  <si>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</si>
  <si>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</si>
  <si>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</si>
  <si>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</si>
  <si>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</si>
  <si>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</si>
  <si>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</si>
  <si>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</si>
  <si>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</si>
  <si>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</si>
  <si>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</si>
  <si>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</si>
  <si>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</si>
  <si>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</si>
  <si>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</si>
  <si>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</si>
  <si>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</si>
  <si>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</si>
  <si>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</si>
  <si>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</si>
  <si>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</si>
  <si>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</si>
  <si>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</si>
  <si>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</si>
  <si>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</si>
  <si>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</si>
  <si>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</si>
  <si>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</si>
  <si>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</si>
  <si>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</si>
  <si>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</si>
  <si>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</si>
  <si>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</si>
  <si>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</si>
  <si>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</si>
  <si>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</si>
  <si>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</si>
  <si>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</si>
  <si>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</si>
  <si>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</si>
  <si>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</si>
  <si>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</si>
  <si>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</si>
  <si>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</si>
  <si>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</si>
  <si>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</si>
  <si>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</si>
  <si>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</si>
  <si>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</si>
  <si>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</si>
  <si>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</si>
  <si>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</si>
  <si>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</si>
  <si>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</si>
  <si>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</si>
  <si>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</si>
  <si>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</si>
  <si>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</si>
  <si>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</si>
  <si>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</si>
  <si>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</si>
  <si>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</si>
  <si>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</si>
  <si>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</si>
  <si>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</si>
  <si>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</si>
  <si>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</si>
  <si>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</si>
  <si>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</si>
  <si>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</si>
  <si>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</si>
  <si>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</si>
  <si>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</si>
  <si>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</si>
  <si>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</si>
  <si>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</si>
  <si>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</si>
  <si>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</si>
  <si>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</si>
  <si>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</si>
  <si>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</si>
  <si>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</si>
  <si>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</si>
  <si>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</si>
  <si>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</si>
  <si>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</si>
  <si>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</si>
  <si>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</si>
  <si>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</si>
  <si>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</si>
  <si>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</si>
  <si>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</si>
  <si>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</si>
  <si>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</si>
  <si>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</si>
  <si>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</si>
  <si>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</si>
  <si>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</si>
  <si>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</si>
  <si>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</si>
  <si>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</si>
  <si>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</si>
  <si>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</si>
  <si>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</si>
  <si>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</si>
  <si>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</si>
  <si>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</si>
  <si>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</si>
  <si>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</si>
  <si>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</si>
  <si>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</si>
  <si>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</si>
  <si>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</si>
  <si>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</si>
  <si>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</si>
  <si>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</si>
  <si>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</si>
  <si>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</si>
  <si>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</si>
  <si>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</si>
  <si>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</si>
  <si>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</si>
  <si>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</si>
  <si>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</si>
  <si>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</si>
  <si>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</si>
  <si>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</si>
  <si>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</si>
  <si>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</si>
  <si>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</si>
  <si>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</si>
  <si>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</si>
  <si>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</si>
  <si>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</si>
  <si>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</si>
  <si>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</si>
  <si>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</si>
  <si>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</si>
  <si>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</si>
  <si>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</si>
  <si>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</si>
  <si>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</si>
  <si>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</si>
  <si>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</si>
  <si>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</si>
  <si>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</si>
  <si>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</si>
  <si>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</si>
  <si>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</si>
  <si>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</si>
  <si>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</si>
  <si>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</si>
  <si>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</si>
  <si>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</si>
  <si>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</si>
  <si>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</si>
  <si>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</si>
  <si>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</si>
  <si>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</si>
  <si>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</si>
  <si>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</si>
  <si>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</si>
  <si>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</si>
  <si>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</si>
  <si>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</si>
  <si>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</si>
  <si>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</si>
  <si>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</si>
  <si>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</si>
  <si>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</si>
  <si>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</si>
  <si>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</si>
  <si>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</si>
  <si>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</si>
  <si>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</si>
  <si>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</si>
  <si>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</si>
  <si>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</si>
  <si>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</si>
  <si>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</si>
  <si>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</si>
  <si>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</si>
  <si>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</si>
  <si>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</si>
  <si>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</si>
  <si>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</si>
  <si>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</si>
  <si>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</si>
  <si>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</si>
  <si>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</si>
  <si>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</si>
  <si>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</si>
  <si>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</si>
  <si>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</si>
  <si>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</si>
  <si>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</si>
  <si>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</si>
  <si>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</si>
  <si>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</si>
  <si>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</si>
  <si>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</si>
  <si>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</si>
  <si>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</si>
  <si>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</si>
  <si>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</si>
  <si>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</si>
  <si>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</si>
  <si>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</si>
  <si>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</si>
  <si>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</si>
  <si>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</si>
  <si>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</si>
  <si>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</si>
  <si>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</si>
  <si>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</si>
  <si>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</si>
  <si>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</si>
  <si>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</si>
  <si>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</si>
  <si>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</si>
  <si>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</si>
  <si>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</si>
  <si>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</si>
  <si>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</si>
  <si>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</si>
  <si>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</si>
  <si>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</si>
  <si>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</si>
  <si>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</si>
  <si>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</si>
  <si>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</si>
  <si>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</si>
  <si>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</si>
  <si>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</si>
  <si>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</si>
  <si>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</si>
  <si>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</si>
  <si>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</si>
  <si>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</si>
  <si>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</si>
  <si>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</si>
  <si>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</si>
  <si>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</si>
  <si>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</si>
  <si>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</si>
  <si>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</si>
  <si>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</si>
  <si>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</si>
  <si>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</si>
  <si>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</si>
  <si>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</si>
  <si>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</si>
  <si>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</si>
  <si>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</si>
  <si>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</si>
  <si>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</si>
  <si>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</si>
  <si>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</si>
  <si>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</si>
  <si>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</si>
  <si>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</si>
  <si>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</si>
  <si>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</si>
  <si>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</si>
  <si>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</si>
  <si>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</si>
  <si>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</si>
  <si>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</si>
  <si>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</si>
  <si>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</si>
  <si>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</si>
  <si>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</si>
  <si>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</si>
  <si>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</si>
  <si>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</si>
  <si>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</si>
  <si>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</si>
  <si>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</si>
  <si>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</si>
  <si>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</si>
  <si>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</si>
  <si>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</si>
  <si>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</si>
  <si>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</si>
  <si>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</si>
  <si>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</si>
  <si>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</si>
  <si>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</si>
  <si>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</si>
  <si>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</si>
  <si>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</si>
  <si>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</si>
  <si>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</si>
  <si>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</si>
  <si>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</si>
  <si>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</si>
  <si>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</si>
  <si>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</si>
  <si>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</si>
  <si>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</si>
  <si>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</si>
  <si>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</si>
  <si>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</si>
  <si>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</si>
  <si>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</si>
  <si>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</si>
  <si>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</si>
  <si>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</si>
  <si>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</si>
  <si>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</si>
  <si>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</si>
  <si>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</si>
  <si>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</si>
  <si>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</si>
  <si>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</si>
  <si>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</si>
  <si>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</si>
  <si>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</si>
  <si>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</si>
  <si>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</si>
  <si>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</si>
  <si>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</si>
  <si>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</si>
  <si>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</si>
  <si>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</si>
  <si>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</si>
  <si>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</si>
  <si>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</si>
  <si>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</si>
  <si>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</si>
  <si>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</si>
  <si>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</si>
  <si>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</si>
  <si>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</si>
  <si>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</si>
  <si>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</si>
  <si>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</si>
  <si>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</si>
  <si>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</si>
  <si>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</si>
  <si>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</si>
  <si>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</si>
  <si>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</si>
  <si>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</si>
  <si>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</si>
  <si>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</si>
  <si>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</si>
  <si>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</si>
  <si>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</si>
  <si>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</si>
  <si>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</si>
  <si>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</si>
  <si>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</si>
  <si>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</si>
  <si>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</si>
  <si>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</si>
  <si>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</si>
  <si>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</si>
  <si>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</si>
  <si>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</si>
  <si>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</si>
  <si>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</si>
  <si>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</si>
  <si>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</si>
  <si>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</si>
  <si>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</si>
  <si>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</si>
  <si>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</si>
  <si>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</si>
  <si>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</si>
  <si>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</si>
  <si>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</si>
  <si>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</si>
  <si>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</si>
  <si>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</si>
  <si>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</si>
  <si>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</si>
  <si>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</si>
  <si>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</si>
  <si>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</si>
  <si>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</si>
  <si>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</si>
  <si>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</si>
  <si>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</si>
  <si>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</si>
  <si>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</si>
  <si>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</si>
  <si>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</si>
  <si>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</si>
  <si>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</si>
  <si>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</si>
  <si>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</si>
  <si>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</si>
  <si>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</si>
  <si>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</si>
  <si>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</si>
  <si>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</si>
  <si>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</si>
  <si>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</si>
  <si>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</si>
  <si>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</si>
  <si>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</si>
  <si>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</si>
  <si>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</si>
  <si>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</si>
  <si>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</si>
  <si>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</si>
  <si>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</si>
  <si>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</si>
  <si>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</si>
  <si>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</si>
  <si>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</si>
  <si>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</si>
  <si>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</si>
  <si>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</si>
  <si>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</si>
  <si>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</si>
  <si>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</si>
  <si>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</si>
  <si>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</si>
  <si>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</si>
  <si>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</si>
  <si>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</si>
  <si>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</si>
  <si>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</si>
  <si>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</si>
  <si>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</si>
  <si>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</si>
  <si>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</si>
  <si>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</si>
  <si>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</si>
  <si>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</si>
  <si>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</si>
  <si>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</si>
  <si>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</si>
  <si>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</si>
  <si>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</si>
  <si>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</si>
  <si>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</si>
  <si>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</si>
  <si>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</si>
  <si>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</si>
  <si>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</si>
  <si>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</si>
  <si>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</si>
  <si>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</si>
  <si>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</si>
  <si>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</si>
  <si>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</si>
  <si>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</si>
  <si>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</si>
  <si>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</si>
  <si>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</si>
  <si>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</si>
  <si>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</si>
  <si>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</si>
  <si>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</si>
  <si>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</si>
  <si>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</si>
  <si>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</si>
  <si>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</si>
  <si>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</si>
  <si>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</si>
  <si>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</si>
  <si>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</si>
  <si>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</si>
  <si>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</si>
  <si>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</si>
  <si>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</si>
  <si>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</si>
  <si>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</si>
  <si>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</si>
  <si>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</si>
  <si>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</si>
  <si>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</si>
  <si>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</si>
  <si>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</si>
  <si>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</si>
  <si>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</si>
  <si>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</si>
  <si>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</si>
  <si>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</si>
  <si>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</si>
  <si>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</si>
  <si>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</si>
  <si>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</si>
  <si>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</si>
  <si>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</si>
  <si>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</si>
  <si>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</si>
  <si>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</si>
  <si>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</si>
  <si>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</si>
  <si>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</si>
  <si>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</si>
  <si>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</si>
  <si>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</si>
  <si>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</si>
  <si>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</si>
  <si>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</si>
  <si>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</si>
  <si>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</si>
  <si>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</si>
  <si>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</si>
  <si>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</si>
  <si>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</si>
  <si>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</si>
  <si>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</si>
  <si>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</si>
  <si>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</si>
  <si>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</si>
  <si>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</si>
  <si>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</si>
  <si>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</si>
  <si>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</si>
  <si>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</si>
  <si>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</si>
  <si>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</si>
  <si>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</si>
  <si>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</si>
  <si>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</si>
  <si>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</si>
  <si>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</si>
  <si>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</si>
  <si>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</si>
  <si>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</si>
  <si>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</si>
  <si>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</si>
  <si>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</si>
  <si>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</si>
  <si>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</si>
  <si>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</si>
  <si>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</si>
  <si>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</si>
  <si>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</si>
  <si>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</si>
  <si>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</si>
  <si>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</si>
  <si>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</si>
  <si>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</si>
  <si>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</si>
  <si>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</si>
  <si>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</si>
  <si>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</si>
  <si>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</si>
  <si>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</si>
  <si>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</si>
  <si>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</si>
  <si>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</si>
  <si>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</si>
  <si>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</si>
  <si>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</si>
  <si>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</si>
  <si>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</si>
  <si>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</si>
  <si>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</si>
  <si>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</si>
  <si>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</si>
  <si>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</si>
  <si>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</si>
  <si>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</si>
  <si>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</si>
  <si>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</si>
  <si>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</si>
  <si>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</si>
  <si>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</si>
  <si>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</si>
  <si>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</si>
  <si>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</si>
  <si>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</si>
  <si>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</si>
  <si>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</si>
  <si>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</si>
  <si>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</si>
  <si>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</si>
  <si>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</si>
  <si>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</si>
  <si>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</si>
  <si>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</si>
  <si>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</si>
  <si>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</si>
  <si>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</si>
  <si>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</si>
  <si>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</si>
  <si>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</si>
  <si>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</si>
  <si>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</si>
  <si>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</si>
  <si>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</si>
  <si>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</si>
  <si>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</si>
  <si>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</si>
  <si>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</si>
  <si>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</si>
  <si>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</si>
  <si>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</si>
  <si>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</si>
  <si>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</si>
  <si>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</si>
  <si>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</si>
  <si>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</si>
  <si>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</si>
  <si>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</si>
  <si>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</si>
  <si>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</si>
  <si>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</si>
  <si>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</si>
  <si>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</si>
  <si>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</si>
  <si>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</si>
  <si>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</si>
  <si>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</si>
  <si>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</si>
  <si>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</si>
  <si>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</si>
  <si>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</si>
  <si>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</si>
  <si>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</si>
  <si>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</si>
  <si>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</si>
  <si>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</si>
  <si>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</si>
  <si>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</si>
  <si>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</si>
  <si>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</si>
  <si>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</si>
  <si>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</si>
  <si>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</si>
  <si>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</si>
  <si>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</si>
  <si>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</si>
  <si>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</si>
  <si>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</si>
  <si>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</si>
  <si>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</si>
  <si>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</si>
  <si>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</si>
  <si>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</si>
  <si>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</si>
  <si>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</si>
  <si>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</si>
  <si>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</si>
  <si>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</si>
  <si>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</si>
  <si>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</si>
  <si>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</si>
  <si>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</si>
  <si>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</si>
  <si>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</si>
  <si>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</si>
  <si>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</si>
  <si>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</si>
  <si>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</si>
  <si>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</si>
  <si>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</si>
  <si>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</si>
  <si>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</si>
  <si>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</si>
  <si>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</si>
  <si>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</si>
  <si>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</si>
  <si>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</si>
  <si>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</si>
  <si>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</si>
  <si>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</si>
  <si>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</si>
  <si>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</si>
  <si>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</si>
  <si>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</si>
  <si>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</si>
  <si>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</si>
  <si>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</si>
  <si>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</si>
  <si>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</si>
  <si>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</si>
  <si>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</si>
  <si>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</si>
  <si>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</si>
  <si>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</si>
  <si>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</si>
  <si>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</si>
  <si>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</si>
  <si>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</si>
  <si>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</si>
  <si>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</si>
  <si>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</si>
  <si>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</si>
  <si>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</si>
  <si>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</si>
  <si>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</si>
  <si>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</si>
  <si>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</si>
  <si>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</si>
  <si>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</si>
  <si>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</si>
  <si>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</si>
  <si>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</si>
  <si>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</si>
  <si>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</si>
  <si>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</si>
  <si>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</si>
  <si>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</si>
  <si>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</si>
  <si>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</si>
  <si>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</si>
  <si>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</si>
  <si>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</si>
  <si>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</si>
  <si>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</si>
  <si>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</si>
  <si>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</si>
  <si>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</si>
  <si>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</si>
  <si>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</si>
  <si>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</si>
  <si>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</si>
  <si>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</si>
  <si>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</si>
  <si>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</si>
  <si>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</si>
  <si>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</si>
  <si>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</si>
  <si>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</si>
  <si>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</si>
  <si>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</si>
  <si>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</si>
  <si>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</si>
  <si>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</si>
  <si>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</si>
  <si>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</si>
  <si>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</si>
  <si>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</si>
  <si>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</si>
  <si>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</si>
  <si>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</si>
  <si>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</si>
  <si>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</si>
  <si>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</si>
  <si>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</si>
  <si>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</si>
  <si>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</si>
  <si>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</si>
  <si>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</si>
  <si>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</si>
  <si>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</si>
  <si>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</si>
  <si>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</si>
  <si>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</si>
  <si>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</si>
  <si>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</si>
  <si>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</si>
  <si>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</si>
  <si>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</si>
  <si>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</si>
  <si>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</si>
  <si>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</si>
  <si>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</si>
  <si>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</si>
  <si>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</si>
  <si>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</si>
  <si>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</si>
  <si>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</si>
  <si>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</si>
  <si>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</si>
  <si>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</si>
  <si>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</si>
  <si>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</si>
  <si>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</si>
  <si>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</si>
  <si>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</si>
  <si>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</si>
  <si>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</si>
  <si>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</si>
  <si>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</si>
  <si>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</si>
  <si>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</si>
  <si>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</si>
  <si>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</si>
  <si>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</si>
  <si>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</si>
  <si>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</si>
  <si>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</si>
  <si>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</si>
  <si>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</si>
  <si>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</si>
  <si>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</si>
  <si>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</si>
  <si>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</si>
  <si>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</si>
  <si>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</si>
  <si>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</si>
  <si>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</si>
  <si>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</si>
  <si>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</si>
  <si>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</si>
  <si>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</si>
  <si>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</si>
  <si>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</si>
  <si>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</si>
  <si>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</si>
  <si>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</si>
  <si>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</si>
  <si>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</si>
  <si>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</si>
  <si>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</si>
  <si>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</si>
  <si>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</si>
  <si>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</si>
  <si>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</si>
  <si>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</si>
  <si>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</si>
  <si>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</si>
  <si>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</si>
  <si>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</si>
  <si>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</si>
  <si>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</si>
  <si>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</si>
  <si>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</si>
  <si>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</si>
  <si>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</si>
  <si>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</si>
  <si>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</si>
  <si>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</si>
  <si>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</si>
  <si>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</si>
  <si>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</si>
  <si>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</si>
  <si>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</si>
  <si>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</si>
  <si>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</si>
  <si>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</si>
  <si>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</si>
  <si>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</si>
  <si>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</si>
  <si>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</si>
  <si>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</si>
  <si>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</si>
  <si>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</si>
  <si>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</si>
  <si>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</si>
  <si>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</si>
  <si>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</si>
  <si>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</si>
  <si>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</si>
  <si>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</si>
  <si>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</si>
  <si>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</si>
  <si>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</si>
  <si>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</si>
  <si>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</si>
  <si>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</si>
  <si>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</si>
  <si>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</si>
  <si>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</si>
  <si>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</si>
  <si>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</si>
  <si>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</si>
  <si>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</si>
  <si>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</si>
  <si>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</si>
  <si>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</si>
  <si>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</si>
  <si>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</si>
  <si>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</si>
  <si>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</si>
  <si>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</si>
  <si>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</si>
  <si>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</si>
  <si>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</si>
  <si>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</si>
  <si>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</si>
  <si>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</si>
  <si>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</si>
  <si>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</si>
  <si>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</si>
  <si>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</si>
  <si>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</si>
  <si>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</si>
  <si>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</si>
  <si>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</si>
  <si>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</si>
  <si>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</si>
  <si>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</si>
  <si>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</si>
  <si>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</si>
  <si>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</si>
  <si>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</si>
  <si>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</si>
  <si>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</si>
  <si>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</si>
  <si>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</si>
  <si>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</si>
  <si>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</si>
  <si>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</si>
  <si>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</si>
  <si>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</si>
  <si>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</si>
  <si>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</si>
  <si>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</si>
  <si>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</si>
  <si>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</si>
  <si>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</si>
  <si>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</si>
  <si>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</si>
  <si>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</si>
  <si>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</si>
  <si>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</si>
  <si>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</si>
  <si>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</si>
  <si>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</si>
  <si>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</si>
  <si>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</si>
  <si>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</si>
  <si>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</si>
  <si>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</si>
  <si>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</si>
  <si>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</si>
  <si>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</si>
  <si>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</si>
  <si>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</si>
  <si>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</si>
  <si>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</si>
  <si>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</si>
  <si>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</si>
  <si>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</si>
  <si>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</si>
  <si>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</si>
  <si>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</si>
  <si>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</si>
  <si>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</si>
  <si>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</si>
  <si>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</si>
  <si>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</si>
  <si>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</si>
  <si>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</si>
  <si>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</si>
  <si>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</si>
  <si>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</si>
  <si>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</si>
  <si>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</si>
  <si>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</si>
  <si>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</si>
  <si>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</si>
  <si>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</si>
  <si>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</si>
  <si>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</si>
  <si>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</si>
  <si>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</si>
  <si>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</si>
  <si>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</si>
  <si>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</si>
  <si>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</si>
  <si>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</si>
  <si>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</si>
  <si>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</si>
  <si>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</si>
  <si>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</si>
  <si>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</si>
  <si>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</si>
  <si>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</si>
  <si>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</si>
  <si>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</si>
  <si>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</si>
  <si>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</si>
  <si>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</si>
  <si>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</si>
  <si>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</si>
  <si>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</si>
  <si>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</si>
  <si>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</si>
  <si>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</si>
  <si>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</si>
  <si>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</si>
  <si>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</si>
  <si>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</si>
  <si>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</si>
  <si>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</si>
  <si>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</si>
  <si>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</si>
  <si>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</si>
  <si>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</si>
  <si>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</si>
  <si>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</si>
  <si>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</si>
  <si>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</si>
  <si>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</si>
  <si>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</si>
  <si>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</si>
  <si>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</si>
  <si>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</si>
  <si>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</si>
  <si>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</si>
  <si>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</si>
  <si>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</si>
  <si>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</si>
  <si>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</si>
  <si>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</si>
  <si>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</si>
  <si>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</si>
  <si>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</si>
  <si>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</si>
  <si>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</si>
  <si>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</si>
  <si>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</si>
  <si>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</si>
  <si>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</si>
  <si>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</si>
  <si>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</si>
  <si>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</si>
  <si>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</si>
  <si>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</si>
  <si>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</si>
  <si>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</si>
  <si>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</si>
  <si>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</si>
  <si>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</si>
  <si>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</si>
  <si>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</si>
  <si>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</si>
  <si>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</si>
  <si>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</si>
  <si>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</si>
  <si>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</si>
  <si>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</si>
  <si>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</si>
  <si>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</si>
  <si>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</si>
  <si>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</si>
  <si>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</si>
  <si>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</si>
  <si>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</si>
  <si>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</si>
  <si>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</si>
  <si>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</si>
  <si>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</si>
  <si>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</si>
  <si>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</si>
  <si>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</si>
  <si>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</si>
  <si>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</si>
  <si>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</si>
  <si>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</si>
  <si>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</si>
  <si>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</si>
  <si>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</si>
  <si>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</si>
  <si>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</si>
  <si>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</si>
  <si>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</si>
  <si>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</si>
  <si>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</si>
  <si>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</si>
  <si>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</si>
  <si>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</si>
  <si>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</si>
  <si>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</si>
  <si>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</si>
  <si>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</si>
  <si>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</si>
  <si>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</si>
  <si>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</si>
  <si>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</si>
  <si>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</si>
  <si>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</si>
  <si>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</si>
  <si>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</si>
  <si>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</si>
  <si>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</si>
  <si>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</si>
  <si>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</si>
  <si>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</si>
  <si>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</si>
  <si>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</si>
  <si>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</si>
  <si>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</si>
  <si>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</si>
  <si>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</si>
  <si>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</si>
  <si>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</si>
  <si>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</si>
  <si>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</si>
  <si>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</si>
  <si>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</si>
  <si>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</si>
  <si>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</si>
  <si>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</si>
  <si>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</si>
  <si>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</si>
  <si>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</si>
  <si>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</si>
  <si>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</si>
  <si>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</si>
  <si>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</si>
  <si>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</si>
  <si>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</si>
  <si>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</si>
  <si>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</si>
  <si>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</si>
  <si>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</si>
  <si>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</si>
  <si>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</si>
  <si>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</si>
  <si>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</si>
  <si>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</si>
  <si>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</si>
  <si>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</si>
  <si>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</si>
  <si>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</si>
  <si>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</si>
  <si>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</si>
  <si>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</si>
  <si>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</si>
  <si>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</si>
  <si>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</si>
  <si>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</si>
  <si>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</si>
  <si>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</si>
  <si>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</si>
  <si>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</si>
  <si>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</si>
  <si>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</si>
  <si>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</si>
  <si>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</si>
  <si>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</si>
  <si>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</si>
  <si>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</si>
  <si>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</si>
  <si>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</si>
  <si>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</si>
  <si>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</si>
  <si>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</si>
  <si>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</si>
  <si>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</si>
  <si>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</si>
  <si>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</si>
  <si>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</si>
  <si>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</si>
  <si>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</si>
  <si>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</si>
  <si>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</si>
  <si>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</si>
  <si>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</si>
  <si>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</si>
  <si>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</si>
  <si>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</si>
  <si>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</si>
  <si>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</si>
  <si>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</si>
  <si>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</si>
  <si>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</si>
  <si>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</si>
  <si>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</si>
  <si>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</si>
  <si>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</si>
  <si>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</si>
  <si>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</si>
  <si>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</si>
  <si>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</si>
  <si>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</si>
  <si>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</si>
  <si>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</si>
  <si>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</si>
  <si>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</si>
  <si>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</si>
  <si>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</si>
  <si>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</si>
  <si>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</si>
  <si>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</si>
  <si>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</si>
  <si>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</si>
  <si>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</si>
  <si>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</si>
  <si>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</si>
  <si>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</si>
  <si>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</si>
  <si>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</si>
  <si>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</si>
  <si>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</si>
  <si>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</si>
  <si>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</si>
  <si>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</si>
  <si>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</si>
  <si>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</si>
  <si>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</si>
  <si>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</si>
  <si>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</si>
  <si>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</si>
  <si>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</si>
  <si>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</si>
  <si>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</si>
  <si>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</si>
  <si>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</si>
  <si>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</si>
  <si>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</si>
  <si>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</si>
  <si>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</si>
  <si>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</si>
  <si>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</si>
  <si>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</si>
  <si>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</si>
  <si>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</si>
  <si>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</si>
  <si>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</si>
  <si>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</si>
  <si>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</si>
  <si>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</si>
  <si>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</si>
  <si>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</si>
  <si>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</si>
  <si>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</si>
  <si>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</si>
  <si>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</si>
  <si>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</si>
  <si>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</si>
  <si>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</si>
  <si>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</si>
  <si>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</si>
  <si>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</si>
  <si>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</si>
  <si>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</si>
  <si>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</si>
  <si>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</si>
  <si>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</si>
  <si>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</si>
  <si>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</si>
  <si>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</si>
  <si>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</si>
  <si>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</si>
  <si>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</si>
  <si>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</si>
  <si>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</si>
  <si>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</si>
  <si>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</si>
  <si>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</si>
  <si>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</si>
  <si>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</si>
  <si>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</si>
  <si>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</si>
  <si>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</si>
  <si>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</si>
  <si>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</si>
  <si>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</si>
  <si>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</si>
  <si>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</si>
  <si>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</si>
  <si>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</si>
  <si>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</si>
  <si>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</si>
  <si>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</si>
  <si>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</si>
  <si>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</si>
  <si>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</si>
  <si>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</si>
  <si>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</si>
  <si>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</si>
  <si>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</si>
  <si>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</si>
  <si>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</si>
  <si>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</si>
  <si>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</si>
  <si>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</si>
  <si>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</si>
  <si>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</si>
  <si>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</si>
  <si>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</si>
  <si>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</si>
  <si>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</si>
  <si>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</si>
  <si>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</si>
  <si>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</si>
  <si>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</si>
  <si>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</si>
  <si>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</si>
  <si>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</si>
  <si>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</si>
  <si>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</si>
  <si>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</si>
  <si>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</si>
  <si>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</si>
  <si>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</si>
  <si>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</si>
  <si>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</si>
  <si>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</si>
  <si>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</si>
  <si>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</si>
  <si>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</si>
  <si>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</si>
  <si>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</si>
  <si>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</si>
  <si>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</si>
  <si>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</si>
  <si>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</si>
  <si>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</si>
  <si>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</si>
  <si>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</si>
  <si>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</si>
  <si>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</si>
  <si>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</si>
  <si>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</si>
  <si>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</si>
  <si>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</si>
  <si>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</si>
  <si>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</si>
  <si>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</si>
  <si>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</si>
  <si>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</si>
  <si>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</si>
  <si>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</si>
  <si>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</si>
  <si>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</si>
  <si>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</si>
  <si>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</si>
  <si>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</si>
  <si>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</si>
  <si>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</si>
  <si>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</si>
  <si>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</si>
  <si>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</si>
  <si>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</si>
  <si>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</si>
  <si>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</si>
  <si>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</si>
  <si>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</si>
  <si>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</si>
  <si>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</si>
  <si>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</si>
  <si>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</si>
  <si>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</si>
  <si>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</si>
  <si>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</si>
  <si>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</si>
  <si>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</si>
  <si>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</si>
  <si>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</si>
  <si>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</si>
  <si>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</si>
  <si>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</si>
  <si>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</si>
  <si>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</si>
  <si>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</si>
  <si>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</si>
  <si>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</si>
  <si>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</si>
  <si>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</si>
  <si>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</si>
  <si>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</si>
  <si>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</si>
  <si>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</si>
  <si>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</si>
  <si>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</si>
  <si>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</si>
  <si>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</si>
  <si>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</si>
  <si>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</si>
  <si>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</si>
  <si>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</si>
  <si>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</si>
  <si>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</si>
  <si>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</si>
  <si>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</si>
  <si>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</si>
  <si>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</si>
  <si>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</si>
  <si>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</si>
  <si>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</si>
  <si>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</si>
  <si>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</si>
  <si>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</si>
  <si>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</si>
  <si>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</si>
  <si>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</si>
  <si>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</si>
  <si>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</si>
  <si>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</si>
  <si>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</si>
  <si>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</si>
  <si>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</si>
  <si>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</si>
  <si>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</si>
  <si>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</si>
  <si>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</si>
  <si>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</si>
  <si>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</si>
  <si>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</si>
  <si>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</si>
  <si>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</si>
  <si>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</si>
  <si>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</si>
  <si>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</si>
  <si>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</si>
  <si>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</si>
  <si>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</si>
  <si>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</si>
  <si>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</si>
  <si>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</si>
  <si>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</si>
  <si>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</si>
  <si>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</si>
  <si>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</si>
  <si>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</si>
  <si>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</si>
  <si>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</si>
  <si>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</si>
  <si>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</si>
  <si>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</si>
  <si>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</si>
  <si>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</si>
  <si>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</si>
  <si>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</si>
  <si>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</si>
  <si>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</si>
  <si>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</si>
  <si>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</si>
  <si>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</si>
  <si>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</si>
  <si>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</si>
  <si>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</si>
  <si>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</si>
  <si>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</si>
  <si>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</si>
  <si>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</si>
  <si>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</si>
  <si>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</si>
  <si>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</si>
  <si>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</si>
  <si>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</si>
  <si>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</si>
  <si>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</si>
  <si>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</si>
  <si>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</si>
  <si>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</si>
  <si>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</si>
  <si>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</si>
  <si>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</si>
  <si>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</si>
  <si>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</si>
  <si>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</si>
  <si>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</si>
  <si>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</si>
  <si>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</si>
  <si>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</si>
  <si>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</si>
  <si>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</si>
  <si>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</si>
  <si>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</si>
  <si>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</si>
  <si>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</si>
  <si>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</si>
  <si>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</si>
  <si>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</si>
  <si>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</si>
  <si>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</si>
  <si>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</si>
  <si>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</si>
  <si>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</si>
  <si>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</si>
  <si>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</si>
  <si>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</si>
  <si>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</si>
  <si>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</si>
  <si>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</si>
  <si>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</si>
  <si>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</si>
  <si>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</si>
  <si>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</si>
  <si>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</si>
  <si>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</si>
  <si>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</si>
  <si>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</si>
  <si>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</si>
  <si>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</si>
  <si>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</si>
  <si>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</si>
  <si>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</si>
  <si>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</si>
  <si>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</si>
  <si>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</si>
  <si>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</si>
  <si>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</si>
  <si>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</si>
  <si>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</si>
  <si>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</si>
  <si>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</si>
  <si>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</si>
  <si>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</si>
  <si>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</si>
  <si>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</si>
  <si>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</si>
  <si>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</si>
  <si>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</si>
  <si>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</si>
  <si>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</si>
  <si>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</si>
  <si>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</si>
  <si>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</si>
  <si>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</si>
  <si>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</si>
  <si>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</si>
  <si>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</si>
  <si>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</si>
  <si>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</si>
  <si>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</si>
  <si>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</si>
  <si>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</si>
  <si>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</si>
  <si>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</si>
  <si>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</si>
  <si>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</si>
  <si>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</si>
  <si>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</si>
  <si>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</si>
  <si>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</si>
  <si>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</si>
  <si>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</si>
  <si>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</si>
  <si>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</si>
  <si>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</si>
  <si>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</si>
  <si>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</si>
  <si>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</si>
  <si>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</si>
  <si>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</si>
  <si>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</si>
  <si>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</si>
  <si>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</si>
  <si>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</si>
  <si>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</si>
  <si>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</si>
  <si>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</si>
  <si>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</si>
  <si>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</si>
  <si>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</si>
  <si>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</si>
  <si>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</si>
  <si>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</si>
  <si>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</si>
  <si>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</si>
  <si>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</si>
  <si>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</si>
  <si>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</si>
  <si>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</si>
  <si>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</si>
  <si>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</si>
  <si>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</si>
  <si>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</si>
  <si>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</si>
  <si>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</si>
  <si>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</si>
  <si>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</si>
  <si>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</si>
  <si>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</si>
  <si>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</si>
  <si>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</si>
  <si>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</si>
  <si>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</si>
  <si>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</si>
  <si>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</si>
  <si>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</si>
  <si>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</si>
  <si>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</si>
  <si>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</si>
  <si>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</si>
  <si>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</si>
  <si>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</si>
  <si>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</si>
  <si>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</si>
  <si>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</si>
  <si>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</si>
  <si>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</si>
  <si>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</si>
  <si>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</si>
  <si>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</si>
  <si>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</si>
  <si>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</si>
  <si>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</si>
  <si>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</si>
  <si>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</si>
  <si>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</si>
  <si>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</si>
  <si>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</si>
  <si>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</si>
  <si>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</si>
  <si>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</si>
  <si>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</si>
  <si>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</si>
  <si>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</si>
  <si>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</si>
  <si>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</si>
  <si>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</si>
  <si>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</si>
  <si>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</si>
  <si>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</si>
  <si>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</si>
  <si>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</si>
  <si>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</si>
  <si>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</si>
  <si>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</si>
  <si>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</si>
  <si>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</si>
  <si>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</si>
  <si>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</si>
  <si>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</si>
  <si>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</si>
  <si>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</si>
  <si>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</si>
  <si>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</si>
  <si>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</si>
  <si>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</si>
  <si>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</si>
  <si>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</si>
  <si>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</si>
  <si>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</si>
  <si>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</si>
  <si>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</si>
  <si>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</si>
  <si>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</si>
  <si>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</si>
  <si>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</si>
  <si>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</si>
  <si>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</si>
  <si>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</si>
  <si>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</si>
  <si>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</si>
  <si>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</si>
  <si>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</si>
  <si>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</si>
  <si>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</si>
  <si>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</si>
  <si>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</si>
  <si>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</si>
  <si>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</si>
  <si>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</si>
  <si>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</si>
  <si>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</si>
  <si>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</si>
  <si>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</si>
  <si>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</si>
  <si>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</si>
  <si>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</si>
  <si>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</si>
  <si>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</si>
  <si>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</si>
  <si>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</si>
  <si>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</si>
  <si>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</si>
  <si>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</si>
  <si>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</si>
  <si>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</si>
  <si>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</si>
  <si>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</si>
  <si>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</si>
  <si>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</si>
  <si>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</si>
  <si>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</si>
  <si>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</si>
  <si>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</si>
  <si>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</si>
  <si>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</si>
  <si>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</si>
  <si>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</si>
  <si>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</si>
  <si>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</si>
  <si>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</si>
  <si>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</si>
  <si>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</si>
  <si>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</si>
  <si>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</si>
  <si>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</si>
  <si>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</si>
  <si>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</si>
  <si>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</si>
  <si>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</si>
  <si>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</si>
  <si>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</si>
  <si>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</si>
  <si>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</si>
  <si>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</si>
  <si>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</si>
  <si>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</si>
  <si>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</si>
  <si>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</si>
  <si>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</si>
  <si>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</si>
  <si>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</si>
  <si>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</si>
  <si>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</si>
  <si>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</si>
  <si>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</si>
  <si>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</si>
  <si>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</si>
  <si>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</si>
  <si>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</si>
  <si>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</si>
  <si>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</si>
  <si>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</si>
  <si>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</si>
  <si>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</si>
  <si>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</si>
  <si>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</si>
  <si>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</si>
  <si>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</si>
  <si>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</si>
  <si>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</si>
  <si>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</si>
  <si>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</si>
  <si>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</si>
  <si>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</si>
  <si>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</si>
  <si>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</si>
  <si>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</si>
  <si>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</si>
  <si>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</si>
  <si>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</si>
  <si>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</si>
  <si>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</si>
  <si>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</si>
  <si>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</si>
  <si>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</si>
  <si>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</si>
  <si>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</si>
  <si>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</si>
  <si>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</si>
  <si>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</si>
  <si>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</si>
  <si>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</si>
  <si>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</si>
  <si>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</si>
  <si>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</si>
  <si>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</si>
  <si>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</si>
  <si>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</si>
  <si>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</si>
  <si>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</si>
  <si>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</si>
  <si>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</si>
  <si>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</si>
  <si>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</si>
  <si>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</si>
  <si>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</si>
  <si>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</si>
  <si>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</si>
  <si>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</si>
  <si>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</si>
  <si>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</si>
  <si>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</si>
  <si>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</si>
  <si>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</si>
  <si>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</si>
  <si>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</si>
  <si>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</si>
  <si>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</si>
  <si>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</si>
  <si>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</si>
  <si>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</si>
  <si>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</si>
  <si>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</si>
  <si>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</si>
  <si>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</si>
  <si>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</si>
  <si>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</si>
  <si>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</si>
  <si>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</si>
  <si>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</si>
  <si>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</si>
  <si>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</si>
  <si>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</si>
  <si>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</si>
  <si>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</si>
  <si>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</si>
  <si>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</si>
  <si>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</si>
  <si>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</si>
  <si>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</si>
  <si>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</si>
  <si>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</si>
  <si>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</si>
  <si>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</si>
  <si>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</si>
  <si>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</si>
  <si>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</si>
  <si>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</si>
  <si>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</si>
  <si>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</si>
  <si>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</si>
  <si>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</si>
  <si>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</si>
  <si>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</si>
  <si>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</si>
  <si>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</si>
  <si>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</si>
  <si>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</si>
  <si>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</si>
  <si>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</si>
  <si>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</si>
  <si>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</si>
  <si>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</si>
  <si>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</si>
  <si>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</si>
  <si>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</si>
  <si>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</si>
  <si>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</si>
  <si>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</si>
  <si>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</si>
  <si>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</si>
  <si>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</si>
  <si>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</si>
  <si>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</si>
  <si>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</si>
  <si>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</si>
  <si>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</si>
  <si>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</si>
  <si>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</si>
  <si>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</si>
  <si>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</si>
  <si>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</si>
  <si>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</si>
  <si>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</si>
  <si>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</si>
  <si>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</si>
  <si>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</si>
  <si>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</si>
  <si>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</si>
  <si>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</si>
  <si>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</si>
  <si>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</si>
  <si>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</si>
  <si>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</si>
  <si>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</si>
  <si>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</si>
  <si>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</si>
  <si>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</si>
  <si>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</si>
  <si>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</si>
  <si>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</si>
  <si>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</si>
  <si>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</si>
  <si>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</si>
  <si>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</si>
  <si>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</si>
  <si>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</si>
  <si>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</si>
  <si>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</si>
  <si>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</si>
  <si>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</si>
  <si>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</si>
  <si>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</si>
  <si>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</si>
  <si>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</si>
  <si>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</si>
  <si>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</si>
  <si>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</si>
  <si>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</si>
  <si>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</si>
  <si>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</si>
  <si>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</si>
  <si>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</si>
  <si>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</si>
  <si>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</si>
  <si>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</si>
  <si>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</si>
  <si>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</si>
  <si>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</si>
  <si>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</si>
  <si>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</si>
  <si>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</si>
  <si>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</si>
  <si>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</si>
  <si>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</si>
  <si>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</si>
  <si>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</si>
  <si>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</si>
  <si>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</si>
  <si>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</si>
  <si>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</si>
  <si>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</si>
  <si>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</si>
  <si>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</si>
  <si>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</si>
  <si>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</si>
  <si>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</si>
  <si>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</si>
  <si>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</si>
  <si>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</si>
  <si>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</si>
  <si>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</si>
  <si>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</si>
  <si>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</si>
  <si>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</si>
  <si>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</si>
  <si>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</si>
  <si>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</si>
  <si>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</si>
  <si>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</si>
  <si>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</si>
  <si>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</si>
  <si>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</si>
  <si>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</si>
  <si>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</si>
  <si>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</si>
  <si>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</si>
  <si>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</si>
  <si>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</si>
  <si>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</si>
  <si>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</si>
  <si>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</si>
  <si>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</si>
  <si>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</si>
  <si>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</si>
  <si>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</si>
  <si>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</si>
  <si>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</si>
  <si>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</si>
  <si>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</si>
  <si>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</si>
  <si>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</si>
  <si>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</si>
  <si>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</si>
  <si>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</si>
  <si>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</si>
  <si>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</si>
  <si>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</si>
  <si>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</si>
  <si>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</si>
  <si>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</si>
  <si>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</si>
  <si>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</si>
  <si>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</si>
  <si>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</si>
  <si>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</si>
  <si>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</si>
  <si>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</si>
  <si>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</si>
  <si>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</si>
  <si>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</si>
  <si>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</si>
  <si>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</si>
  <si>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</si>
  <si>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</si>
  <si>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</si>
  <si>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</si>
  <si>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</si>
  <si>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</si>
  <si>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</si>
  <si>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</si>
  <si>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</si>
  <si>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</si>
  <si>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</si>
  <si>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</si>
  <si>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</si>
  <si>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</si>
  <si>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</si>
  <si>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</si>
  <si>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</si>
  <si>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</si>
  <si>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</si>
  <si>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</si>
  <si>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</si>
  <si>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</si>
  <si>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</si>
  <si>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</si>
  <si>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</si>
  <si>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</si>
  <si>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</si>
  <si>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</si>
  <si>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</si>
  <si>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</si>
  <si>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</si>
  <si>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</si>
  <si>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</si>
  <si>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</si>
  <si>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</si>
  <si>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</si>
  <si>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</si>
  <si>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</si>
  <si>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</si>
  <si>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</si>
  <si>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</si>
  <si>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</si>
  <si>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</si>
  <si>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</si>
  <si>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</si>
  <si>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</si>
  <si>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</si>
  <si>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</si>
  <si>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</si>
  <si>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</si>
  <si>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</si>
  <si>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</si>
  <si>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</si>
  <si>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</si>
  <si>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</si>
  <si>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</si>
  <si>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</si>
  <si>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</si>
  <si>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</si>
  <si>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</si>
  <si>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</si>
  <si>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</si>
  <si>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</si>
  <si>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</si>
  <si>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</si>
  <si>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</si>
  <si>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</si>
  <si>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</si>
  <si>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</si>
  <si>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</si>
  <si>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</si>
  <si>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</si>
  <si>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</si>
  <si>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</si>
  <si>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</si>
  <si>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</si>
  <si>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</si>
  <si>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</si>
  <si>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</si>
  <si>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</si>
  <si>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</si>
  <si>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</si>
  <si>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</si>
  <si>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</si>
  <si>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</si>
  <si>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</si>
  <si>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</si>
  <si>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</si>
  <si>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</si>
  <si>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</si>
  <si>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</si>
  <si>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</si>
  <si>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</si>
  <si>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</si>
  <si>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</si>
  <si>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</si>
  <si>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</si>
  <si>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</si>
  <si>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</si>
  <si>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</si>
  <si>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</si>
  <si>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</si>
  <si>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</si>
  <si>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</si>
  <si>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</si>
  <si>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</si>
  <si>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</si>
  <si>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</si>
  <si>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</si>
  <si>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</si>
  <si>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</si>
  <si>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</si>
  <si>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</si>
  <si>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</si>
  <si>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</si>
  <si>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</si>
  <si>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</si>
  <si>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</si>
  <si>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</si>
  <si>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</si>
  <si>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</si>
  <si>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</si>
  <si>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</si>
  <si>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</si>
  <si>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</si>
  <si>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</si>
  <si>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</si>
  <si>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</si>
  <si>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</si>
  <si>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</si>
  <si>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</si>
  <si>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</si>
  <si>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</si>
  <si>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</si>
  <si>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</si>
  <si>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</si>
  <si>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</si>
  <si>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</si>
  <si>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</si>
  <si>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</si>
  <si>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</si>
  <si>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</si>
  <si>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</si>
  <si>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</si>
  <si>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</si>
  <si>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</si>
  <si>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</si>
  <si>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</si>
  <si>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</si>
  <si>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</si>
  <si>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</si>
  <si>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</si>
  <si>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</si>
  <si>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</si>
  <si>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</si>
  <si>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</si>
  <si>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</si>
  <si>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</si>
  <si>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</si>
  <si>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</si>
  <si>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</si>
  <si>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</si>
  <si>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</si>
  <si>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</si>
  <si>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</si>
  <si>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</si>
  <si>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</si>
  <si>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</si>
  <si>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</si>
  <si>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</si>
  <si>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</si>
  <si>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</si>
  <si>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</si>
  <si>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</si>
  <si>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</si>
  <si>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</si>
  <si>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</si>
  <si>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</si>
  <si>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</si>
  <si>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</si>
  <si>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</si>
  <si>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</si>
  <si>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</si>
  <si>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</si>
  <si>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</si>
  <si>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</si>
  <si>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</si>
  <si>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</si>
  <si>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</si>
  <si>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</si>
  <si>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</si>
  <si>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</si>
  <si>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</si>
  <si>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</si>
  <si>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</si>
  <si>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</si>
  <si>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</si>
  <si>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</si>
  <si>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</si>
  <si>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</si>
  <si>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</si>
  <si>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</si>
  <si>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</si>
  <si>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</si>
  <si>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</si>
  <si>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</si>
  <si>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</si>
  <si>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</si>
  <si>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</si>
  <si>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</si>
  <si>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</si>
  <si>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</si>
  <si>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</si>
  <si>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</si>
  <si>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</si>
  <si>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</si>
  <si>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</si>
  <si>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</si>
  <si>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</si>
  <si>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</si>
  <si>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</si>
  <si>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</si>
  <si>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</si>
  <si>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</si>
  <si>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</si>
  <si>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</si>
  <si>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</si>
  <si>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</si>
  <si>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</si>
  <si>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</si>
  <si>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</si>
  <si>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</si>
  <si>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</si>
  <si>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</si>
  <si>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</si>
  <si>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</si>
  <si>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</si>
  <si>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</si>
  <si>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</si>
  <si>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</si>
  <si>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</si>
  <si>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</si>
  <si>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</si>
  <si>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</si>
  <si>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</si>
  <si>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</si>
  <si>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</si>
  <si>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</si>
  <si>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</si>
  <si>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</si>
  <si>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</si>
  <si>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</si>
  <si>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</si>
  <si>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</si>
  <si>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</si>
  <si>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</si>
  <si>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</si>
  <si>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</si>
  <si>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</si>
  <si>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</si>
  <si>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</si>
  <si>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</si>
  <si>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</si>
  <si>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</si>
  <si>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</si>
  <si>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</si>
  <si>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</si>
  <si>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</si>
  <si>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</si>
  <si>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</si>
  <si>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</si>
  <si>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</si>
  <si>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</si>
  <si>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</si>
  <si>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</si>
  <si>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</si>
  <si>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</si>
  <si>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</si>
  <si>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</si>
  <si>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</si>
  <si>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</si>
  <si>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</si>
  <si>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</si>
  <si>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</si>
  <si>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</si>
  <si>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</si>
  <si>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</si>
  <si>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</si>
  <si>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</si>
  <si>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</si>
  <si>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</si>
  <si>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</si>
  <si>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</si>
  <si>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</si>
  <si>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</si>
  <si>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</si>
  <si>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</si>
  <si>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</si>
  <si>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</si>
  <si>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</si>
  <si>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</si>
  <si>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</si>
  <si>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</si>
  <si>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</si>
  <si>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</si>
  <si>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</si>
  <si>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</si>
  <si>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</si>
  <si>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</si>
  <si>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</si>
  <si>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</si>
  <si>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</si>
  <si>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</si>
  <si>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</si>
  <si>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</si>
  <si>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</si>
  <si>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</si>
  <si>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</si>
  <si>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</si>
  <si>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</si>
  <si>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</si>
  <si>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</si>
  <si>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</si>
  <si>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</si>
  <si>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</si>
  <si>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</si>
  <si>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</si>
  <si>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</si>
  <si>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</si>
  <si>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</si>
  <si>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</si>
  <si>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</si>
  <si>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</si>
  <si>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</si>
  <si>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</si>
  <si>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</si>
  <si>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</si>
  <si>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</si>
  <si>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</si>
  <si>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</si>
  <si>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</si>
  <si>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</si>
  <si>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</si>
  <si>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</si>
  <si>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</si>
  <si>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</si>
  <si>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</si>
  <si>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</si>
  <si>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</si>
  <si>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</si>
  <si>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</si>
  <si>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</si>
  <si>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</si>
  <si>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</si>
  <si>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</si>
  <si>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</si>
  <si>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</si>
  <si>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</si>
  <si>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</si>
  <si>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</si>
  <si>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</si>
  <si>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</si>
  <si>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</si>
  <si>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</si>
  <si>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</si>
  <si>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</si>
  <si>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</si>
  <si>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</si>
  <si>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</si>
  <si>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</si>
  <si>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</si>
  <si>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</si>
  <si>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</si>
  <si>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</si>
  <si>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</si>
  <si>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</si>
  <si>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</si>
  <si>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</si>
  <si>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</si>
  <si>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</si>
  <si>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</si>
  <si>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</si>
  <si>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</si>
  <si>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</si>
  <si>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</si>
  <si>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</si>
  <si>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</si>
  <si>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</si>
  <si>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</si>
  <si>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</si>
  <si>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</si>
  <si>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</si>
  <si>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</si>
  <si>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</si>
  <si>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</si>
  <si>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</si>
  <si>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</si>
  <si>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</si>
  <si>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</si>
  <si>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</si>
  <si>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</si>
  <si>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</si>
  <si>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</si>
  <si>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</si>
  <si>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</si>
  <si>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</si>
  <si>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</si>
  <si>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</si>
  <si>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</si>
  <si>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</si>
  <si>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</si>
  <si>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</si>
  <si>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</si>
  <si>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</si>
  <si>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</si>
  <si>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</si>
  <si>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</si>
  <si>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</si>
  <si>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</si>
  <si>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</si>
  <si>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</si>
  <si>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</si>
  <si>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</si>
  <si>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</si>
  <si>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</si>
  <si>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</si>
  <si>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</si>
  <si>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</si>
  <si>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</si>
  <si>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</si>
  <si>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</si>
  <si>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</si>
  <si>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</si>
  <si>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</si>
  <si>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</si>
  <si>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</si>
  <si>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</si>
  <si>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</si>
  <si>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</si>
  <si>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</si>
  <si>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</si>
  <si>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</si>
  <si>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</si>
  <si>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</si>
  <si>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</si>
  <si>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</si>
  <si>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</si>
  <si>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</si>
  <si>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</si>
  <si>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</si>
  <si>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</si>
  <si>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</si>
  <si>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</si>
  <si>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</si>
  <si>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</si>
  <si>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</si>
  <si>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</si>
  <si>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</si>
  <si>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</si>
  <si>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</si>
  <si>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</si>
  <si>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</si>
  <si>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</si>
  <si>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</si>
  <si>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</si>
  <si>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</si>
  <si>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</si>
  <si>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</si>
  <si>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</si>
  <si>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</si>
  <si>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</si>
  <si>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</si>
  <si>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</si>
  <si>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</si>
  <si>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</si>
  <si>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</si>
  <si>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</si>
  <si>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</si>
  <si>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</si>
  <si>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</si>
  <si>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</si>
  <si>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</si>
  <si>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</si>
  <si>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</si>
  <si>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</si>
  <si>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</si>
  <si>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</si>
  <si>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</si>
  <si>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</si>
  <si>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</si>
  <si>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</si>
  <si>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</si>
  <si>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</si>
  <si>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</si>
  <si>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</si>
  <si>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</si>
  <si>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</si>
  <si>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</si>
  <si>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</si>
  <si>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</si>
  <si>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</si>
  <si>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</si>
  <si>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</si>
  <si>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</si>
  <si>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</si>
  <si>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</si>
  <si>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</si>
  <si>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</si>
  <si>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</si>
  <si>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</si>
  <si>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</si>
  <si>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</si>
  <si>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</si>
  <si>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</si>
  <si>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</si>
  <si>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</si>
  <si>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</si>
  <si>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</si>
  <si>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</si>
  <si>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</si>
  <si>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</si>
  <si>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</si>
  <si>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</si>
  <si>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</si>
  <si>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</si>
  <si>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</si>
  <si>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</si>
  <si>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</si>
  <si>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</si>
  <si>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</si>
  <si>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</si>
  <si>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</si>
  <si>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</si>
  <si>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</si>
  <si>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</si>
  <si>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</si>
  <si>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</si>
  <si>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</si>
  <si>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</si>
  <si>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</si>
  <si>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</si>
  <si>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</si>
  <si>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</si>
  <si>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</si>
  <si>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</si>
  <si>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</si>
  <si>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</si>
  <si>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</si>
  <si>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</si>
  <si>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</si>
  <si>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</si>
  <si>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</si>
  <si>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</si>
  <si>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</si>
  <si>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</si>
  <si>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</si>
  <si>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</si>
  <si>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</si>
  <si>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</si>
  <si>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</si>
  <si>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</si>
  <si>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</si>
  <si>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</si>
  <si>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</si>
  <si>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</si>
  <si>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</si>
  <si>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</si>
  <si>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</si>
  <si>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</si>
  <si>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</si>
  <si>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</si>
  <si>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</si>
  <si>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</si>
  <si>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</si>
  <si>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</si>
  <si>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</si>
  <si>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</si>
  <si>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</si>
  <si>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</si>
  <si>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</si>
  <si>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</si>
  <si>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</si>
  <si>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</si>
  <si>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</si>
  <si>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</si>
  <si>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</si>
  <si>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</si>
  <si>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</si>
  <si>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</si>
  <si>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</si>
  <si>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</si>
  <si>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</si>
  <si>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</si>
  <si>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</si>
  <si>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</si>
  <si>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</si>
  <si>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</si>
  <si>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</si>
  <si>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</si>
  <si>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</si>
  <si>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</si>
  <si>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</si>
  <si>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</si>
  <si>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</si>
  <si>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</si>
  <si>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</si>
  <si>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</si>
  <si>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</si>
  <si>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</si>
  <si>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</si>
  <si>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</si>
  <si>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</si>
  <si>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</si>
  <si>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</si>
  <si>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</si>
  <si>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</si>
  <si>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</si>
  <si>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</si>
  <si>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</si>
  <si>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</si>
  <si>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</si>
  <si>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</si>
  <si>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</si>
  <si>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</si>
  <si>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</si>
  <si>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</si>
  <si>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</si>
  <si>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</si>
  <si>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</si>
  <si>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</si>
  <si>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</si>
  <si>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</si>
  <si>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</si>
  <si>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</si>
  <si>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</si>
  <si>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</si>
  <si>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</si>
  <si>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</si>
  <si>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</si>
  <si>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</si>
  <si>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</si>
  <si>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</si>
  <si>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</si>
  <si>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</si>
  <si>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</si>
  <si>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</si>
  <si>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</si>
  <si>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</si>
  <si>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</si>
  <si>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</si>
  <si>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</si>
  <si>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</si>
  <si>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</si>
  <si>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</si>
  <si>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</si>
  <si>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</si>
  <si>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</si>
  <si>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</si>
  <si>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</si>
  <si>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</si>
  <si>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</si>
  <si>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</si>
  <si>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</si>
  <si>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</si>
  <si>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</si>
  <si>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</si>
  <si>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</si>
  <si>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</si>
  <si>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</si>
  <si>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</si>
  <si>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</si>
  <si>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</si>
  <si>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</si>
  <si>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</si>
  <si>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</si>
  <si>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</si>
  <si>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</si>
  <si>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</si>
  <si>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</si>
  <si>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</si>
  <si>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</si>
  <si>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</si>
  <si>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</si>
  <si>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</si>
  <si>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</si>
  <si>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</si>
  <si>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</si>
  <si>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</si>
  <si>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</si>
  <si>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</si>
  <si>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</si>
  <si>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</si>
  <si>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</si>
  <si>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</si>
  <si>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</si>
  <si>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</si>
  <si>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</si>
  <si>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</si>
  <si>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</si>
  <si>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</si>
  <si>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</si>
  <si>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</si>
  <si>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</si>
  <si>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</si>
  <si>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</si>
  <si>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</si>
  <si>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</si>
  <si>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</si>
  <si>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</si>
  <si>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</si>
  <si>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</si>
  <si>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</si>
  <si>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</si>
  <si>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</si>
  <si>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</si>
  <si>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</si>
  <si>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</si>
  <si>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</si>
  <si>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</si>
  <si>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</si>
  <si>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</si>
  <si>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</si>
  <si>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</si>
  <si>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</si>
  <si>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</si>
  <si>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</si>
  <si>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</si>
  <si>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</si>
  <si>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</si>
  <si>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</si>
  <si>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</si>
  <si>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</si>
  <si>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</si>
  <si>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</si>
  <si>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</si>
  <si>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</si>
  <si>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</si>
  <si>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</si>
  <si>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</si>
  <si>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</si>
  <si>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</si>
  <si>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</si>
  <si>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</si>
  <si>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</si>
  <si>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</si>
  <si>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</si>
  <si>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</si>
  <si>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</si>
  <si>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</si>
  <si>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</si>
  <si>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</si>
  <si>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</si>
  <si>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</si>
  <si>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</si>
  <si>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</si>
  <si>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</si>
  <si>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</si>
  <si>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</si>
  <si>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</si>
  <si>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</si>
  <si>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</si>
  <si>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</si>
  <si>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</si>
  <si>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</si>
  <si>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</si>
  <si>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</si>
  <si>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</si>
  <si>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</si>
  <si>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</si>
  <si>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</si>
  <si>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</si>
  <si>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</si>
  <si>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</si>
  <si>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</si>
  <si>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</si>
  <si>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</si>
  <si>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</si>
  <si>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</si>
  <si>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</si>
  <si>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</si>
  <si>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</si>
  <si>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</si>
  <si>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</si>
  <si>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</si>
  <si>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</si>
  <si>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</si>
  <si>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</si>
  <si>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</si>
  <si>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</si>
  <si>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</si>
  <si>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</si>
  <si>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</si>
  <si>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</si>
  <si>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</si>
  <si>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</si>
  <si>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</si>
  <si>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</si>
  <si>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</si>
  <si>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</si>
  <si>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</si>
  <si>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</si>
  <si>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</si>
  <si>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</si>
  <si>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</si>
  <si>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</si>
  <si>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</si>
  <si>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</si>
  <si>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</si>
  <si>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</si>
  <si>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</si>
  <si>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</si>
  <si>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</si>
  <si>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</si>
  <si>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</si>
  <si>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</si>
  <si>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</si>
  <si>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</si>
  <si>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</si>
  <si>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</si>
  <si>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</si>
  <si>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</si>
  <si>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</si>
  <si>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</si>
  <si>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</si>
  <si>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</si>
  <si>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</si>
  <si>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</si>
  <si>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</si>
  <si>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</si>
  <si>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</si>
  <si>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</si>
  <si>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</si>
  <si>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</si>
  <si>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</si>
  <si>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</si>
  <si>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</si>
  <si>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</si>
  <si>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</si>
  <si>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</si>
  <si>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</si>
  <si>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</si>
  <si>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</si>
  <si>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</si>
  <si>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</si>
  <si>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</si>
  <si>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</si>
  <si>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</si>
  <si>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</si>
  <si>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</si>
  <si>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</si>
  <si>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</si>
  <si>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</si>
  <si>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</si>
  <si>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</si>
  <si>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</si>
  <si>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</si>
  <si>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</si>
  <si>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</si>
  <si>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</si>
  <si>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</si>
  <si>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</si>
  <si>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</si>
  <si>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</si>
  <si>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</si>
  <si>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</si>
  <si>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</si>
  <si>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</si>
  <si>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</si>
  <si>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</si>
  <si>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</si>
  <si>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</si>
  <si>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</si>
  <si>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</si>
  <si>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</si>
  <si>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</si>
  <si>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</si>
  <si>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</si>
  <si>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</si>
  <si>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</si>
  <si>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</si>
  <si>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</si>
  <si>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</si>
  <si>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</si>
  <si>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</si>
  <si>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</si>
  <si>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</si>
  <si>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</si>
  <si>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</si>
  <si>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</si>
  <si>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</si>
  <si>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</si>
  <si>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</si>
  <si>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</si>
  <si>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</si>
  <si>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</si>
  <si>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</si>
  <si>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</si>
  <si>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</si>
  <si>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</si>
  <si>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</si>
  <si>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</si>
  <si>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</si>
  <si>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</si>
  <si>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</si>
  <si>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</si>
  <si>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</si>
  <si>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</si>
  <si>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</si>
  <si>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</si>
  <si>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</si>
  <si>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</si>
  <si>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</si>
  <si>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</si>
  <si>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</si>
  <si>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</si>
  <si>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</si>
  <si>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</si>
  <si>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</si>
  <si>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</si>
  <si>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</si>
  <si>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</si>
  <si>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</si>
  <si>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</si>
  <si>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</si>
  <si>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</si>
  <si>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</si>
  <si>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</si>
  <si>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</si>
  <si>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</si>
  <si>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</si>
  <si>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</si>
  <si>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</si>
  <si>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</si>
  <si>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</si>
  <si>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</si>
  <si>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</si>
  <si>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</si>
  <si>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</si>
  <si>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</si>
  <si>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</si>
  <si>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</si>
  <si>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</si>
  <si>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</si>
  <si>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</si>
  <si>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</si>
  <si>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</si>
  <si>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</si>
  <si>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</si>
  <si>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</si>
  <si>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</si>
  <si>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</si>
  <si>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</si>
  <si>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</si>
  <si>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</si>
  <si>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</si>
  <si>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</si>
  <si>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</si>
  <si>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</si>
  <si>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</si>
  <si>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</si>
  <si>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</si>
  <si>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</si>
  <si>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</si>
  <si>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</si>
  <si>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</si>
  <si>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</si>
  <si>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</si>
  <si>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</si>
  <si>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</si>
  <si>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</si>
  <si>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</si>
  <si>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</si>
  <si>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</si>
  <si>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</si>
  <si>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</si>
  <si>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</si>
  <si>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</si>
  <si>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</si>
  <si>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</si>
  <si>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</si>
  <si>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</si>
  <si>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</si>
  <si>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</si>
  <si>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</si>
  <si>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</si>
  <si>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</si>
  <si>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</si>
  <si>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</si>
  <si>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</si>
  <si>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</si>
  <si>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</si>
  <si>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</si>
  <si>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</si>
  <si>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</si>
  <si>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</si>
  <si>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</si>
  <si>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</si>
  <si>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</si>
  <si>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</si>
  <si>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</si>
  <si>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</si>
  <si>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</si>
  <si>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</si>
  <si>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</si>
  <si>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</si>
  <si>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</si>
  <si>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</si>
  <si>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</si>
  <si>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</si>
  <si>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</si>
  <si>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</si>
  <si>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</si>
  <si>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</si>
  <si>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</si>
  <si>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</si>
  <si>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</si>
  <si>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</si>
  <si>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</si>
  <si>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</si>
  <si>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</si>
  <si>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</si>
  <si>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</si>
  <si>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</si>
  <si>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</si>
  <si>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</si>
  <si>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</si>
  <si>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</si>
  <si>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</si>
  <si>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</si>
  <si>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</si>
  <si>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</si>
  <si>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</si>
  <si>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</si>
  <si>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</si>
  <si>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</si>
  <si>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</si>
  <si>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</si>
  <si>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</si>
  <si>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</si>
  <si>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</si>
  <si>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</si>
  <si>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</si>
  <si>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</si>
  <si>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</si>
  <si>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</si>
  <si>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</si>
  <si>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</si>
  <si>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</si>
  <si>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</si>
  <si>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</si>
  <si>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</si>
  <si>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</si>
  <si>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</si>
  <si>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</si>
  <si>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</si>
  <si>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</si>
  <si>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</si>
  <si>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</si>
  <si>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</si>
  <si>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</si>
  <si>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</si>
  <si>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</si>
  <si>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</si>
  <si>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</si>
  <si>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</si>
  <si>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</si>
  <si>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</si>
  <si>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</si>
  <si>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</si>
  <si>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</si>
  <si>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</si>
  <si>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</si>
  <si>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</si>
  <si>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</si>
  <si>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</si>
  <si>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</si>
  <si>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</si>
  <si>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</si>
  <si>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</si>
  <si>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</si>
  <si>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</si>
  <si>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</si>
  <si>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</si>
  <si>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</si>
  <si>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</si>
  <si>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</si>
  <si>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</si>
  <si>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</si>
  <si>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</si>
  <si>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</si>
  <si>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</si>
  <si>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</si>
  <si>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</si>
  <si>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</si>
  <si>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</si>
  <si>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</si>
  <si>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</si>
  <si>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</si>
  <si>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</si>
  <si>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</si>
  <si>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</si>
  <si>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</si>
  <si>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</si>
  <si>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</si>
  <si>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</si>
  <si>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</si>
  <si>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</si>
  <si>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</si>
  <si>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</si>
  <si>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</si>
  <si>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</si>
  <si>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</si>
  <si>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</si>
  <si>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</si>
  <si>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</si>
  <si>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</si>
  <si>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</si>
  <si>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</si>
  <si>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</si>
  <si>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</si>
  <si>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</si>
  <si>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</si>
  <si>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</si>
  <si>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</si>
  <si>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</si>
  <si>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</si>
  <si>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</si>
  <si>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</si>
  <si>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</si>
  <si>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</si>
  <si>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</si>
  <si>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</si>
  <si>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</si>
  <si>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</si>
  <si>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</si>
  <si>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</si>
  <si>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</si>
  <si>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</si>
  <si>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</si>
  <si>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</si>
  <si>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</si>
  <si>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</si>
  <si>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</si>
  <si>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</si>
  <si>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</si>
  <si>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</si>
  <si>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</si>
  <si>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</si>
  <si>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</si>
  <si>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</si>
  <si>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</si>
  <si>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</si>
  <si>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</si>
  <si>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</si>
  <si>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</si>
  <si>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</si>
  <si>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</si>
  <si>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</si>
  <si>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</si>
  <si>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</si>
  <si>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</si>
  <si>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</si>
  <si>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</si>
  <si>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</si>
  <si>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</si>
  <si>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</si>
  <si>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</si>
  <si>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</si>
  <si>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</si>
  <si>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</si>
  <si>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</si>
  <si>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</si>
  <si>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</si>
  <si>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</si>
  <si>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</si>
  <si>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</si>
  <si>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</si>
  <si>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</si>
  <si>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</si>
  <si>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</si>
  <si>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</si>
  <si>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</si>
  <si>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</si>
  <si>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</si>
  <si>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</si>
  <si>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</si>
  <si>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</si>
  <si>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</si>
  <si>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</si>
  <si>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</si>
  <si>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</si>
  <si>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</si>
  <si>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</si>
  <si>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</si>
  <si>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</si>
  <si>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</si>
  <si>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</si>
  <si>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</si>
  <si>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</si>
  <si>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</si>
  <si>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</si>
  <si>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</si>
  <si>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</si>
  <si>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</si>
  <si>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</si>
  <si>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</si>
  <si>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</si>
  <si>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</si>
  <si>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</si>
  <si>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</si>
  <si>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</si>
  <si>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</si>
  <si>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</si>
  <si>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</si>
  <si>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</si>
  <si>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</si>
  <si>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</si>
  <si>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</si>
  <si>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</si>
  <si>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</si>
  <si>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</si>
  <si>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</si>
  <si>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</si>
  <si>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</si>
  <si>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</si>
  <si>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</si>
  <si>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</si>
  <si>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</si>
  <si>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</si>
  <si>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</si>
  <si>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</si>
  <si>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</si>
  <si>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</si>
  <si>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</si>
  <si>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</si>
  <si>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</si>
  <si>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</si>
  <si>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</si>
  <si>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</si>
  <si>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</si>
  <si>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</si>
  <si>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</si>
  <si>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</si>
  <si>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</si>
  <si>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</si>
  <si>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</si>
  <si>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</si>
  <si>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</si>
  <si>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</si>
  <si>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</si>
  <si>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</si>
  <si>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</si>
  <si>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</si>
  <si>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</si>
  <si>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</si>
  <si>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</si>
  <si>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</si>
  <si>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</si>
  <si>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</si>
  <si>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</si>
  <si>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</si>
  <si>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</si>
  <si>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</si>
  <si>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</si>
  <si>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</si>
  <si>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</si>
  <si>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</si>
  <si>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</si>
  <si>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</si>
  <si>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</si>
  <si>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</si>
  <si>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</si>
  <si>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</si>
  <si>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</si>
  <si>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</si>
  <si>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</si>
  <si>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</si>
  <si>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</si>
  <si>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</si>
  <si>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</si>
  <si>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</si>
  <si>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</si>
  <si>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</si>
  <si>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</si>
  <si>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</si>
  <si>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</si>
  <si>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</si>
  <si>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</si>
  <si>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</si>
  <si>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</si>
  <si>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</si>
  <si>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</si>
  <si>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</si>
  <si>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</si>
  <si>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</si>
  <si>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</si>
  <si>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</si>
  <si>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</si>
  <si>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</si>
  <si>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</si>
  <si>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</si>
  <si>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</si>
  <si>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</si>
  <si>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</si>
  <si>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</si>
  <si>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</si>
  <si>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</si>
  <si>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</si>
  <si>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</si>
  <si>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</si>
  <si>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</si>
  <si>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</si>
  <si>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</si>
  <si>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</si>
  <si>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</si>
  <si>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</si>
  <si>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</si>
  <si>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</si>
  <si>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</si>
  <si>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</si>
  <si>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</si>
  <si>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</si>
  <si>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</si>
  <si>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</si>
  <si>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</si>
  <si>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</si>
  <si>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</si>
  <si>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</si>
  <si>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</si>
  <si>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</si>
  <si>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</si>
  <si>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</si>
  <si>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</si>
  <si>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</si>
  <si>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</si>
  <si>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</si>
  <si>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</si>
  <si>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</si>
  <si>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</si>
  <si>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</si>
  <si>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</si>
  <si>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</si>
  <si>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</si>
  <si>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</si>
  <si>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</si>
  <si>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</si>
  <si>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</si>
  <si>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</si>
  <si>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</si>
  <si>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</si>
  <si>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</si>
  <si>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</si>
  <si>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</si>
  <si>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</si>
  <si>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</si>
  <si>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</si>
  <si>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</si>
  <si>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</si>
  <si>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</si>
  <si>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</si>
  <si>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</si>
  <si>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</si>
  <si>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</si>
  <si>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</si>
  <si>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</si>
  <si>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</si>
  <si>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</si>
  <si>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</si>
  <si>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</si>
  <si>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</si>
  <si>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</si>
  <si>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</si>
  <si>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</si>
  <si>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</si>
  <si>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</si>
  <si>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</si>
  <si>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</si>
  <si>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</si>
  <si>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</si>
  <si>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</si>
  <si>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</si>
  <si>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</si>
  <si>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</si>
  <si>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</si>
  <si>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</si>
  <si>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</si>
  <si>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</si>
  <si>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</si>
  <si>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</si>
  <si>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</si>
  <si>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</si>
  <si>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</si>
  <si>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</si>
  <si>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</si>
  <si>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</si>
  <si>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</si>
  <si>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</si>
  <si>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</si>
  <si>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</si>
  <si>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</si>
  <si>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</si>
  <si>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</si>
  <si>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</si>
  <si>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</si>
  <si>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</si>
  <si>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</si>
  <si>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</si>
  <si>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</si>
  <si>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</si>
  <si>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</si>
  <si>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</si>
  <si>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</si>
  <si>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</si>
  <si>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</si>
  <si>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</si>
  <si>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</si>
  <si>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</si>
  <si>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</si>
  <si>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</si>
  <si>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</si>
  <si>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</si>
  <si>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</si>
  <si>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</si>
  <si>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</si>
  <si>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</si>
  <si>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</si>
  <si>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</si>
  <si>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</si>
  <si>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</si>
  <si>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</si>
  <si>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</si>
  <si>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</si>
  <si>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</si>
  <si>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</si>
  <si>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</si>
  <si>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</si>
  <si>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</si>
  <si>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</si>
  <si>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</si>
  <si>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</si>
  <si>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</si>
  <si>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</si>
  <si>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</si>
  <si>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</si>
  <si>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</si>
  <si>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</si>
  <si>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</si>
  <si>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</si>
  <si>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</si>
  <si>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</si>
  <si>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</si>
  <si>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</si>
  <si>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</si>
  <si>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</si>
  <si>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</si>
  <si>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</si>
  <si>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</si>
  <si>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</si>
  <si>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</si>
  <si>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</si>
  <si>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</si>
  <si>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</si>
  <si>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</si>
  <si>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</si>
  <si>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</si>
  <si>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</si>
  <si>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</si>
  <si>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</si>
  <si>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</si>
  <si>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</si>
  <si>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</si>
  <si>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</si>
  <si>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</si>
  <si>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</si>
  <si>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</si>
  <si>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</si>
  <si>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</si>
  <si>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</si>
  <si>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</si>
  <si>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</si>
  <si>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</si>
  <si>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</si>
  <si>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</si>
  <si>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</si>
  <si>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</si>
  <si>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</si>
  <si>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</si>
  <si>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</si>
  <si>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</si>
  <si>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</si>
  <si>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</si>
  <si>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</si>
  <si>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</si>
  <si>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</si>
  <si>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</si>
  <si>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</si>
  <si>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</si>
  <si>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</si>
  <si>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</si>
  <si>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</si>
  <si>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</si>
  <si>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</si>
  <si>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</si>
  <si>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</si>
  <si>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</si>
  <si>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</si>
  <si>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</si>
  <si>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</si>
  <si>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</si>
  <si>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</si>
  <si>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</si>
  <si>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</si>
  <si>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</si>
  <si>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</si>
  <si>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</si>
  <si>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</si>
  <si>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</si>
  <si>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</si>
  <si>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</si>
  <si>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</si>
  <si>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</si>
  <si>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</si>
  <si>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</si>
  <si>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</si>
  <si>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</si>
  <si>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</si>
  <si>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</si>
  <si>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</si>
  <si>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</si>
  <si>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</si>
  <si>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</si>
  <si>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</si>
  <si>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</si>
  <si>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</si>
  <si>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</si>
  <si>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</si>
  <si>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</si>
  <si>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</si>
  <si>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</si>
  <si>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</si>
  <si>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</si>
  <si>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</si>
  <si>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</si>
  <si>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</si>
  <si>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</si>
  <si>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</si>
  <si>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</si>
  <si>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</si>
  <si>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</si>
  <si>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</si>
  <si>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</si>
  <si>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</si>
  <si>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</si>
  <si>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</si>
  <si>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</si>
  <si>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</si>
  <si>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</si>
  <si>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</si>
  <si>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</si>
  <si>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</si>
  <si>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</si>
  <si>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</si>
  <si>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</si>
  <si>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</si>
  <si>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</si>
  <si>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</si>
  <si>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</si>
  <si>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</si>
  <si>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</si>
  <si>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</si>
  <si>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</si>
  <si>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</si>
  <si>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</si>
  <si>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</si>
  <si>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</si>
  <si>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</si>
  <si>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</si>
  <si>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</si>
  <si>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</si>
  <si>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</si>
  <si>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</si>
  <si>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</si>
  <si>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</si>
  <si>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</si>
  <si>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</si>
  <si>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</si>
  <si>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</si>
  <si>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</si>
  <si>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</si>
  <si>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</si>
  <si>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</si>
  <si>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</si>
  <si>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</si>
  <si>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</si>
  <si>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</si>
  <si>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</si>
  <si>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</si>
  <si>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</si>
  <si>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</si>
  <si>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</si>
  <si>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</si>
  <si>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</si>
  <si>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</si>
  <si>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</si>
  <si>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</si>
  <si>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</si>
  <si>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</si>
  <si>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</si>
  <si>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</si>
  <si>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</si>
  <si>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</si>
  <si>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</si>
  <si>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</si>
  <si>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</si>
  <si>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</si>
  <si>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</si>
  <si>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</si>
  <si>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</si>
  <si>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</si>
  <si>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</si>
  <si>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</si>
  <si>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</si>
  <si>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</si>
  <si>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</si>
  <si>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</si>
  <si>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</si>
  <si>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</si>
  <si>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</si>
  <si>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</si>
  <si>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</si>
  <si>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</si>
  <si>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</si>
  <si>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</si>
  <si>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</si>
  <si>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</si>
  <si>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</si>
  <si>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</si>
  <si>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</si>
  <si>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</si>
  <si>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</si>
  <si>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</si>
  <si>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</si>
  <si>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</si>
  <si>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</si>
  <si>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</si>
  <si>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</si>
  <si>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</si>
  <si>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</si>
  <si>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</si>
  <si>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</si>
  <si>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</si>
  <si>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</si>
  <si>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</si>
  <si>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</si>
  <si>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</si>
  <si>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</si>
  <si>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</si>
  <si>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</si>
  <si>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</si>
  <si>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</si>
  <si>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</si>
  <si>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</si>
  <si>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</si>
  <si>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</si>
  <si>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</si>
  <si>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</si>
  <si>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</si>
  <si>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</si>
  <si>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</si>
  <si>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</si>
  <si>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</si>
  <si>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</si>
  <si>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</si>
  <si>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</si>
  <si>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</si>
  <si>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</si>
  <si>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</si>
  <si>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</si>
  <si>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</si>
  <si>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</si>
  <si>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</si>
  <si>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</si>
  <si>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</si>
  <si>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</si>
  <si>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</si>
  <si>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</si>
  <si>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</si>
  <si>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</si>
  <si>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</si>
  <si>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</si>
  <si>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</si>
  <si>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</si>
  <si>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</si>
  <si>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</si>
  <si>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</si>
  <si>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</si>
  <si>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</si>
  <si>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</si>
  <si>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</si>
  <si>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</si>
  <si>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</si>
  <si>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</si>
  <si>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</si>
  <si>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</si>
  <si>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</si>
  <si>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</si>
  <si>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</si>
  <si>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</si>
  <si>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</si>
  <si>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</si>
  <si>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</si>
  <si>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</si>
  <si>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</si>
  <si>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</si>
  <si>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</si>
  <si>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</si>
  <si>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</si>
  <si>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</si>
  <si>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</si>
  <si>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</si>
  <si>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</si>
  <si>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</si>
  <si>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</si>
  <si>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</si>
  <si>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</si>
  <si>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</si>
  <si>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</si>
  <si>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</si>
  <si>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</si>
  <si>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</si>
  <si>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</si>
  <si>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</si>
  <si>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</si>
  <si>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</si>
  <si>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</si>
  <si>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</si>
  <si>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</si>
  <si>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</si>
  <si>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</si>
  <si>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</si>
  <si>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</si>
  <si>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</si>
  <si>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</si>
  <si>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</si>
  <si>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</si>
  <si>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</si>
  <si>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</si>
  <si>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</si>
  <si>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</si>
  <si>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</si>
  <si>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</si>
  <si>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</si>
  <si>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</si>
  <si>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</si>
  <si>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</si>
  <si>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</si>
  <si>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</si>
  <si>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</si>
  <si>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</si>
  <si>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</si>
  <si>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</si>
  <si>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</si>
  <si>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</si>
  <si>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</si>
  <si>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</si>
  <si>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</si>
  <si>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</si>
  <si>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</si>
  <si>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</si>
  <si>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</si>
  <si>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</si>
  <si>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</si>
  <si>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</si>
  <si>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</si>
  <si>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</si>
  <si>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</si>
  <si>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</si>
  <si>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</si>
  <si>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</si>
  <si>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</si>
  <si>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</si>
  <si>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</si>
  <si>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</si>
  <si>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</si>
  <si>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</si>
  <si>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</si>
  <si>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</si>
  <si>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</si>
  <si>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</si>
  <si>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</si>
  <si>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</si>
  <si>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</si>
  <si>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</si>
  <si>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</si>
  <si>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</si>
  <si>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</si>
  <si>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</si>
  <si>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</si>
  <si>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</si>
  <si>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</si>
  <si>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</si>
  <si>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</si>
  <si>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</si>
  <si>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</si>
  <si>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</si>
  <si>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</si>
  <si>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</si>
  <si>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</si>
  <si>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</si>
  <si>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</si>
  <si>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</si>
  <si>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</si>
  <si>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</si>
  <si>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</si>
  <si>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</si>
  <si>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</si>
  <si>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</si>
  <si>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</si>
  <si>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</si>
  <si>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</si>
  <si>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</si>
  <si>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</si>
  <si>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</si>
  <si>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</si>
  <si>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</si>
  <si>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</si>
  <si>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</si>
  <si>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</si>
  <si>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</si>
  <si>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</si>
  <si>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</si>
  <si>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</si>
  <si>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</si>
  <si>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</si>
  <si>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</si>
  <si>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</si>
  <si>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</si>
  <si>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</si>
  <si>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</si>
  <si>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</si>
  <si>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</si>
  <si>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</si>
  <si>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</si>
  <si>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</si>
  <si>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</si>
  <si>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</si>
  <si>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</si>
  <si>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</si>
  <si>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</si>
  <si>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</si>
  <si>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</si>
  <si>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</si>
  <si>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</si>
  <si>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</si>
  <si>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</si>
  <si>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</si>
  <si>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</si>
  <si>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</si>
  <si>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</si>
  <si>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</si>
  <si>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</si>
  <si>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</si>
  <si>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</si>
  <si>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</si>
  <si>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</si>
  <si>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</si>
  <si>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</si>
  <si>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</si>
  <si>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</si>
  <si>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</si>
  <si>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</si>
  <si>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</si>
  <si>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</si>
  <si>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</si>
  <si>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</si>
  <si>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</si>
  <si>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</si>
  <si>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</si>
  <si>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</si>
  <si>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</si>
  <si>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</si>
  <si>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</si>
  <si>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</si>
  <si>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</si>
  <si>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</si>
  <si>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</si>
  <si>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</si>
  <si>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</si>
  <si>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</si>
  <si>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</si>
  <si>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</si>
  <si>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</si>
  <si>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</si>
  <si>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</si>
  <si>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</si>
  <si>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</si>
  <si>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</si>
  <si>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</si>
  <si>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</si>
  <si>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</si>
  <si>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</si>
  <si>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</si>
  <si>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</si>
  <si>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</si>
  <si>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</si>
  <si>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</si>
  <si>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</si>
  <si>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</si>
  <si>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</si>
  <si>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</si>
  <si>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</si>
  <si>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</si>
  <si>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</si>
  <si>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</si>
  <si>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</si>
  <si>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</si>
  <si>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</si>
  <si>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</si>
  <si>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</si>
  <si>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</si>
  <si>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</si>
  <si>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</si>
  <si>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</si>
  <si>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</si>
  <si>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</si>
  <si>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</si>
  <si>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</si>
  <si>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</si>
  <si>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</si>
  <si>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</si>
  <si>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</si>
  <si>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</si>
  <si>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</si>
  <si>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</si>
  <si>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</si>
  <si>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</si>
  <si>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</si>
  <si>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</si>
  <si>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</si>
  <si>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</si>
  <si>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</si>
  <si>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</si>
  <si>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</si>
  <si>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</si>
  <si>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</si>
  <si>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</si>
  <si>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</si>
  <si>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</si>
  <si>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</si>
  <si>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</si>
  <si>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</si>
  <si>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</si>
  <si>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</si>
  <si>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</si>
  <si>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</si>
  <si>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</si>
  <si>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</si>
  <si>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</si>
  <si>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</si>
  <si>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</si>
  <si>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</si>
  <si>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</si>
  <si>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</si>
  <si>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</si>
  <si>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</si>
  <si>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</si>
  <si>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</si>
  <si>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</si>
  <si>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</si>
  <si>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</si>
  <si>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</si>
  <si>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</si>
  <si>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</si>
  <si>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</si>
  <si>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</si>
  <si>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</si>
  <si>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</si>
  <si>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</si>
  <si>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</si>
  <si>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</si>
  <si>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</si>
  <si>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</si>
  <si>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</si>
  <si>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</si>
  <si>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</si>
  <si>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</si>
  <si>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</si>
  <si>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</si>
  <si>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</si>
  <si>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</si>
  <si>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</si>
  <si>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</si>
  <si>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</si>
  <si>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</si>
  <si>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</si>
  <si>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</si>
  <si>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</si>
  <si>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</si>
  <si>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</si>
  <si>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</si>
  <si>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</si>
  <si>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</si>
  <si>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</si>
  <si>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</si>
  <si>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</si>
  <si>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</si>
  <si>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</si>
  <si>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</si>
  <si>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</si>
  <si>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</si>
  <si>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</si>
  <si>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</si>
  <si>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</si>
  <si>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</si>
  <si>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</si>
  <si>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</si>
  <si>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</si>
  <si>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</si>
  <si>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</si>
  <si>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</si>
  <si>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</si>
  <si>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</si>
  <si>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</si>
  <si>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</si>
  <si>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</si>
  <si>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</si>
  <si>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</si>
  <si>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</si>
  <si>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</si>
  <si>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</si>
  <si>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</si>
  <si>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</si>
  <si>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</si>
  <si>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</si>
  <si>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</si>
  <si>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</si>
  <si>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</si>
  <si>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</si>
  <si>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</si>
  <si>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</si>
  <si>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</si>
  <si>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</si>
  <si>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</si>
  <si>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</si>
  <si>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</si>
  <si>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</si>
  <si>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</si>
  <si>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</si>
  <si>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</si>
  <si>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</si>
  <si>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</si>
  <si>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</si>
  <si>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</si>
  <si>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</si>
  <si>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</si>
  <si>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</si>
  <si>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</si>
  <si>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</si>
  <si>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</si>
  <si>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</si>
  <si>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</si>
  <si>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</si>
  <si>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</si>
  <si>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</si>
  <si>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</si>
  <si>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</si>
  <si>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</si>
  <si>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</si>
  <si>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</si>
  <si>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</si>
  <si>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</si>
  <si>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</si>
  <si>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</si>
  <si>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</si>
  <si>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</si>
  <si>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</si>
  <si>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</si>
  <si>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</si>
  <si>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</si>
  <si>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</si>
  <si>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</si>
  <si>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</si>
  <si>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</si>
  <si>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</si>
  <si>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</si>
  <si>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</si>
  <si>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</si>
  <si>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</si>
  <si>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</si>
  <si>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</si>
  <si>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</si>
  <si>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</si>
  <si>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</si>
  <si>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</si>
  <si>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</si>
  <si>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</si>
  <si>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</si>
  <si>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</si>
  <si>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</si>
  <si>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</si>
  <si>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</si>
  <si>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</si>
  <si>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</si>
  <si>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</si>
  <si>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</si>
  <si>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</si>
  <si>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</si>
  <si>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</si>
  <si>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</si>
  <si>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</si>
  <si>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</si>
  <si>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</si>
  <si>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</si>
  <si>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</si>
  <si>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</si>
  <si>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</si>
  <si>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</si>
  <si>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</si>
  <si>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</si>
  <si>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</si>
  <si>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</si>
  <si>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</si>
  <si>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</si>
  <si>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</si>
  <si>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</si>
  <si>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</si>
  <si>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</si>
  <si>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</si>
  <si>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</si>
  <si>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</si>
  <si>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</si>
  <si>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</si>
  <si>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</si>
  <si>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</si>
  <si>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</si>
  <si>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</si>
  <si>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</si>
  <si>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</si>
  <si>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</si>
  <si>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</si>
  <si>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</si>
  <si>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</si>
  <si>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</si>
  <si>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</si>
  <si>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</si>
  <si>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</si>
  <si>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</si>
  <si>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</si>
  <si>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</si>
  <si>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</si>
  <si>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</si>
  <si>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</si>
  <si>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</si>
  <si>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</si>
  <si>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</si>
  <si>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</si>
  <si>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</si>
  <si>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</si>
  <si>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</si>
  <si>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</si>
  <si>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</si>
  <si>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</si>
  <si>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</si>
  <si>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</si>
  <si>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</si>
  <si>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</si>
  <si>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</si>
  <si>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</si>
  <si>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</si>
  <si>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</si>
  <si>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</si>
  <si>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</si>
  <si>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</si>
  <si>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</si>
  <si>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</si>
  <si>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</si>
  <si>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</si>
  <si>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</si>
  <si>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</si>
  <si>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</si>
  <si>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</si>
  <si>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</si>
  <si>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</si>
  <si>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</si>
  <si>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</si>
  <si>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</si>
  <si>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</si>
  <si>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</si>
  <si>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</si>
  <si>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</si>
  <si>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</si>
  <si>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</si>
  <si>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</si>
  <si>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</si>
  <si>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</si>
  <si>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</si>
  <si>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</si>
  <si>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</si>
  <si>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</si>
  <si>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</si>
  <si>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</si>
  <si>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</si>
  <si>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</si>
  <si>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</si>
  <si>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</si>
  <si>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</si>
  <si>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</si>
  <si>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</si>
  <si>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</si>
  <si>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</si>
  <si>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</si>
  <si>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</si>
  <si>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</si>
  <si>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</si>
  <si>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</si>
  <si>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</si>
  <si>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</si>
  <si>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</si>
  <si>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</si>
  <si>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</si>
  <si>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</si>
  <si>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</si>
  <si>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</si>
  <si>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</si>
  <si>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</si>
  <si>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</si>
  <si>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</si>
  <si>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</si>
  <si>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</si>
  <si>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</si>
  <si>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</si>
  <si>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</si>
  <si>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</si>
  <si>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</si>
  <si>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</si>
  <si>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</si>
  <si>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</si>
  <si>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</si>
  <si>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</si>
  <si>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</si>
  <si>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</si>
  <si>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</si>
  <si>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</si>
  <si>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</si>
  <si>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</si>
  <si>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</si>
  <si>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</si>
  <si>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</si>
  <si>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</si>
  <si>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</si>
  <si>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</si>
  <si>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</si>
  <si>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</si>
  <si>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</si>
  <si>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</si>
  <si>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</si>
  <si>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</si>
  <si>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</si>
  <si>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</si>
  <si>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</si>
  <si>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</si>
  <si>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</si>
  <si>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</si>
  <si>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</si>
  <si>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</si>
  <si>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</si>
  <si>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</si>
  <si>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</si>
  <si>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</si>
  <si>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</si>
  <si>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</si>
  <si>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</si>
  <si>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</si>
  <si>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</si>
  <si>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</si>
  <si>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</si>
  <si>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</si>
  <si>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</si>
  <si>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</si>
  <si>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</si>
  <si>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</si>
  <si>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</si>
  <si>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</si>
  <si>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</si>
  <si>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</si>
  <si>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</si>
  <si>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</si>
  <si>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</si>
  <si>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</si>
  <si>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</si>
  <si>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</si>
  <si>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</si>
  <si>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</si>
  <si>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</si>
  <si>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</si>
  <si>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</si>
  <si>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</si>
  <si>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</si>
  <si>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</si>
  <si>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</si>
  <si>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</si>
  <si>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</si>
  <si>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</si>
  <si>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</si>
  <si>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</si>
  <si>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</si>
  <si>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</si>
  <si>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</si>
  <si>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</si>
  <si>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</si>
  <si>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</si>
  <si>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</si>
  <si>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</si>
  <si>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</si>
  <si>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</si>
  <si>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</si>
  <si>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</si>
  <si>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</si>
  <si>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</si>
  <si>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</si>
  <si>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</si>
  <si>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</si>
  <si>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</si>
  <si>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</si>
  <si>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</si>
  <si>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</si>
  <si>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</si>
  <si>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</si>
  <si>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</si>
  <si>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</si>
  <si>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</si>
  <si>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</si>
  <si>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</si>
  <si>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</si>
  <si>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</si>
  <si>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</si>
  <si>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</si>
  <si>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</si>
  <si>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</si>
  <si>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</si>
  <si>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</si>
  <si>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</si>
  <si>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</si>
  <si>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</si>
  <si>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</si>
  <si>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</si>
  <si>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</si>
  <si>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</si>
  <si>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</si>
  <si>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</si>
  <si>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</si>
  <si>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</si>
  <si>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</si>
  <si>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</si>
  <si>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</si>
  <si>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</si>
  <si>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</si>
  <si>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</si>
  <si>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</si>
  <si>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</si>
  <si>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</si>
  <si>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</si>
  <si>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</si>
  <si>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</si>
  <si>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</si>
  <si>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</si>
  <si>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</si>
  <si>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</si>
  <si>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</si>
  <si>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</si>
  <si>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</si>
  <si>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</si>
  <si>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</si>
  <si>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</si>
  <si>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</si>
  <si>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</si>
  <si>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</si>
  <si>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</si>
  <si>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</si>
  <si>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</si>
  <si>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</si>
  <si>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</si>
  <si>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</si>
  <si>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</si>
  <si>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</si>
  <si>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</si>
  <si>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</si>
  <si>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</si>
  <si>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</si>
  <si>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</si>
  <si>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</si>
  <si>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</si>
  <si>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</si>
  <si>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</si>
  <si>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</si>
  <si>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</si>
  <si>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</si>
  <si>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</si>
  <si>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</si>
  <si>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</si>
  <si>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</si>
  <si>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</si>
  <si>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</si>
  <si>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</si>
  <si>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</si>
  <si>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</si>
  <si>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</si>
  <si>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</si>
  <si>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</si>
  <si>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</si>
  <si>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</si>
  <si>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</si>
  <si>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</si>
  <si>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</si>
  <si>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</si>
  <si>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</si>
  <si>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</si>
  <si>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</si>
  <si>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</si>
  <si>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</si>
  <si>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</si>
  <si>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</si>
  <si>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</si>
  <si>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</si>
  <si>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</si>
  <si>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</si>
  <si>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</si>
  <si>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</si>
  <si>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</si>
  <si>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</si>
  <si>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</si>
  <si>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</si>
  <si>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</si>
  <si>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</si>
  <si>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</si>
  <si>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</si>
  <si>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</si>
  <si>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</si>
  <si>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</si>
  <si>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</si>
  <si>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</si>
  <si>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</si>
  <si>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</si>
  <si>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</si>
  <si>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</si>
  <si>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</si>
  <si>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</si>
  <si>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</si>
  <si>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</si>
  <si>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</si>
  <si>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</si>
  <si>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</si>
  <si>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</si>
  <si>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</si>
  <si>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</si>
  <si>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</si>
  <si>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</si>
  <si>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</si>
  <si>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</si>
  <si>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</si>
  <si>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</si>
  <si>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</si>
  <si>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</si>
  <si>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</si>
  <si>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</si>
  <si>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</si>
  <si>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</si>
  <si>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</si>
  <si>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</si>
  <si>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</si>
  <si>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</si>
  <si>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</si>
  <si>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</si>
  <si>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</si>
  <si>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</si>
  <si>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</si>
  <si>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</si>
  <si>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</si>
  <si>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</si>
  <si>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</si>
  <si>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</si>
  <si>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</si>
  <si>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</si>
  <si>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</si>
  <si>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</si>
  <si>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</si>
  <si>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</si>
  <si>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</si>
  <si>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</si>
  <si>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</si>
  <si>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</si>
  <si>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</si>
  <si>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</si>
  <si>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</si>
  <si>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</si>
  <si>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</si>
  <si>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</si>
  <si>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</si>
  <si>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</si>
  <si>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</si>
  <si>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</si>
  <si>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</si>
  <si>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</si>
  <si>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</si>
  <si>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</si>
  <si>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</si>
  <si>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</si>
  <si>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</si>
  <si>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</si>
  <si>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</si>
  <si>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</si>
  <si>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</si>
  <si>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</si>
  <si>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</si>
  <si>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</si>
  <si>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</si>
  <si>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</si>
  <si>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</si>
  <si>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</si>
  <si>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</si>
  <si>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</si>
  <si>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</si>
  <si>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</si>
  <si>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</si>
  <si>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</si>
  <si>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</si>
  <si>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</si>
  <si>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</si>
  <si>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</si>
  <si>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</si>
  <si>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</si>
  <si>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</si>
  <si>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</si>
  <si>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</si>
  <si>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</si>
  <si>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</si>
  <si>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</si>
  <si>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</si>
  <si>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</si>
  <si>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</si>
  <si>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</si>
  <si>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</si>
  <si>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</si>
  <si>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</si>
  <si>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</si>
  <si>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</si>
  <si>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</si>
  <si>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</si>
  <si>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</si>
  <si>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</si>
  <si>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</si>
  <si>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</si>
  <si>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</si>
  <si>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</si>
  <si>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</si>
  <si>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</si>
  <si>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</si>
  <si>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</si>
  <si>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</si>
  <si>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</si>
  <si>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</si>
  <si>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</si>
  <si>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</si>
  <si>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</si>
  <si>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</si>
  <si>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</si>
  <si>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</si>
  <si>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</si>
  <si>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</si>
  <si>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</si>
  <si>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</si>
  <si>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</si>
  <si>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</si>
  <si>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</si>
  <si>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</si>
  <si>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</si>
  <si>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</si>
  <si>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</si>
  <si>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</si>
  <si>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</si>
  <si>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</si>
  <si>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</si>
  <si>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</si>
  <si>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</si>
  <si>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</si>
  <si>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</si>
  <si>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</si>
  <si>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</si>
  <si>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</si>
  <si>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</si>
  <si>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</si>
  <si>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</si>
  <si>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</si>
  <si>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</si>
  <si>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</si>
  <si>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</si>
  <si>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</si>
  <si>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</si>
  <si>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</si>
  <si>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</si>
  <si>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</si>
  <si>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</si>
  <si>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</si>
  <si>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</si>
  <si>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</si>
  <si>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</si>
  <si>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</si>
  <si>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</si>
  <si>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</si>
  <si>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</si>
  <si>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</si>
  <si>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</si>
  <si>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</si>
  <si>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</si>
  <si>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</si>
  <si>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</si>
  <si>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</si>
  <si>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</si>
  <si>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</si>
  <si>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</si>
  <si>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</si>
  <si>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</si>
  <si>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</si>
  <si>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</si>
  <si>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</si>
  <si>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</si>
  <si>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</si>
  <si>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</si>
  <si>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</si>
  <si>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</si>
  <si>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</si>
  <si>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</si>
  <si>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</si>
  <si>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</si>
  <si>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</si>
  <si>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</si>
  <si>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</si>
  <si>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</si>
  <si>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</si>
  <si>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</si>
  <si>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</si>
  <si>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</si>
  <si>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</si>
  <si>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</si>
  <si>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</si>
  <si>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</si>
  <si>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</si>
  <si>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</si>
  <si>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</si>
  <si>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</si>
  <si>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</si>
  <si>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</si>
  <si>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</si>
  <si>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</si>
  <si>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</si>
  <si>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</si>
  <si>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</si>
  <si>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</si>
  <si>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</si>
  <si>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</si>
  <si>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</si>
  <si>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</si>
  <si>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</si>
  <si>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</si>
  <si>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</si>
  <si>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</si>
  <si>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</si>
  <si>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</si>
  <si>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</si>
  <si>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</si>
  <si>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</si>
  <si>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</si>
  <si>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</si>
  <si>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</si>
  <si>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</si>
  <si>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</si>
  <si>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</si>
  <si>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</si>
  <si>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</si>
  <si>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</si>
  <si>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</si>
  <si>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</si>
  <si>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</si>
  <si>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</si>
  <si>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</si>
  <si>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</si>
  <si>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</si>
  <si>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</si>
  <si>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</si>
  <si>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</si>
  <si>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</si>
  <si>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</si>
  <si>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</si>
  <si>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</si>
  <si>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</si>
  <si>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</si>
  <si>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</si>
  <si>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</si>
  <si>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</si>
  <si>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</si>
  <si>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</si>
  <si>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</si>
  <si>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</si>
  <si>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</si>
  <si>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</si>
  <si>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</si>
  <si>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</si>
  <si>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</si>
  <si>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</si>
  <si>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</si>
  <si>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</si>
  <si>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</si>
  <si>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</si>
  <si>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</si>
  <si>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</si>
  <si>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</si>
  <si>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</si>
  <si>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</si>
  <si>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</si>
  <si>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</si>
  <si>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</si>
  <si>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</si>
  <si>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</si>
  <si>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</si>
  <si>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</si>
  <si>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</si>
  <si>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</si>
  <si>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</si>
  <si>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</si>
  <si>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</si>
  <si>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</si>
  <si>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</si>
  <si>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</si>
  <si>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</si>
  <si>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</si>
  <si>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</si>
  <si>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</si>
  <si>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</si>
  <si>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</si>
  <si>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</si>
  <si>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</si>
  <si>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</si>
  <si>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</si>
  <si>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</si>
  <si>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</si>
  <si>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</si>
  <si>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</si>
  <si>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</si>
  <si>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</si>
  <si>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</si>
  <si>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</si>
  <si>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</si>
  <si>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</si>
  <si>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</si>
  <si>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</si>
  <si>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</si>
  <si>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</si>
  <si>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</si>
  <si>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</si>
  <si>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</si>
  <si>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</si>
  <si>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</si>
  <si>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</si>
  <si>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</si>
  <si>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</si>
  <si>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</si>
  <si>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</si>
  <si>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</si>
  <si>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</si>
  <si>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</si>
  <si>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</si>
  <si>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</si>
  <si>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</si>
  <si>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</si>
  <si>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</si>
  <si>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</si>
  <si>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</si>
  <si>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</si>
  <si>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</si>
  <si>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</si>
  <si>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</si>
  <si>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</si>
  <si>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</si>
  <si>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</si>
  <si>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</si>
  <si>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</si>
  <si>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</si>
  <si>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</si>
  <si>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</si>
  <si>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</si>
  <si>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</si>
  <si>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</si>
  <si>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</si>
  <si>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</si>
  <si>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</si>
  <si>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</si>
  <si>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</si>
  <si>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</si>
  <si>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</si>
  <si>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</si>
  <si>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</si>
  <si>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</si>
  <si>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</si>
  <si>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</si>
  <si>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</si>
  <si>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</si>
  <si>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</si>
  <si>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</si>
  <si>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</si>
  <si>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</si>
  <si>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</si>
  <si>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</si>
  <si>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</si>
  <si>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</si>
  <si>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</si>
  <si>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</si>
  <si>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</si>
  <si>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</si>
  <si>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</si>
  <si>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</si>
  <si>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</si>
  <si>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</si>
  <si>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</si>
  <si>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</si>
  <si>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</si>
  <si>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</si>
  <si>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</si>
  <si>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</si>
  <si>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</si>
  <si>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</si>
  <si>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</si>
  <si>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</si>
  <si>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</si>
  <si>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</si>
  <si>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</si>
  <si>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</si>
  <si>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</si>
  <si>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</si>
  <si>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</si>
  <si>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</si>
  <si>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</si>
  <si>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</si>
  <si>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</si>
  <si>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</si>
  <si>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</si>
  <si>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</si>
  <si>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</si>
  <si>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</si>
  <si>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</si>
  <si>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</si>
  <si>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</si>
  <si>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</si>
  <si>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</si>
  <si>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</si>
  <si>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</si>
  <si>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</si>
  <si>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</si>
  <si>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</si>
  <si>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</si>
  <si>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</si>
  <si>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</si>
  <si>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</si>
  <si>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</si>
  <si>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</si>
  <si>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</si>
  <si>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</si>
  <si>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</si>
  <si>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</si>
  <si>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</si>
  <si>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</si>
  <si>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</si>
  <si>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</si>
  <si>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</si>
  <si>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</si>
  <si>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</si>
  <si>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</si>
  <si>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</si>
  <si>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</si>
  <si>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</si>
  <si>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</si>
  <si>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</si>
  <si>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</si>
  <si>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</si>
  <si>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</si>
  <si>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</si>
  <si>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</si>
  <si>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</si>
  <si>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</si>
  <si>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</si>
  <si>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</si>
  <si>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</si>
  <si>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</si>
  <si>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</si>
  <si>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</si>
  <si>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</si>
  <si>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</si>
  <si>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</si>
  <si>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</si>
  <si>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</si>
  <si>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</si>
  <si>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</si>
  <si>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</si>
  <si>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</si>
  <si>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</si>
  <si>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</si>
  <si>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</si>
  <si>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</si>
  <si>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</si>
  <si>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</si>
  <si>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</si>
  <si>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</si>
  <si>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</si>
  <si>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</si>
  <si>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</si>
  <si>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</si>
  <si>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</si>
  <si>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</si>
  <si>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</si>
  <si>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</si>
  <si>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</si>
  <si>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</si>
  <si>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</si>
  <si>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</si>
  <si>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</si>
  <si>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</si>
  <si>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</si>
  <si>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</si>
  <si>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</si>
  <si>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</si>
  <si>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</si>
  <si>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</si>
  <si>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</si>
  <si>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</si>
  <si>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</si>
  <si>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</si>
  <si>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</si>
  <si>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</si>
  <si>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</si>
  <si>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</si>
  <si>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</si>
  <si>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</si>
  <si>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</si>
  <si>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</si>
  <si>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</si>
  <si>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</si>
  <si>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</si>
  <si>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</si>
  <si>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</si>
  <si>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</si>
  <si>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</si>
  <si>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</si>
  <si>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</si>
  <si>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</si>
  <si>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</si>
  <si>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</si>
  <si>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</si>
  <si>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</si>
  <si>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</si>
  <si>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</si>
  <si>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</si>
  <si>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</si>
  <si>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</si>
  <si>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</si>
  <si>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</si>
  <si>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</si>
  <si>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</si>
  <si>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</si>
  <si>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</si>
  <si>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</si>
  <si>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</si>
  <si>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</si>
  <si>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</si>
  <si>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</si>
  <si>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</si>
  <si>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</si>
  <si>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</si>
  <si>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</si>
  <si>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</si>
  <si>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</si>
  <si>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</si>
  <si>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</si>
  <si>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</si>
  <si>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</si>
  <si>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</si>
  <si>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</si>
  <si>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</si>
  <si>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</si>
  <si>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</si>
  <si>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</si>
  <si>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</si>
  <si>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</si>
  <si>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</si>
  <si>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</si>
  <si>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</si>
  <si>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</si>
  <si>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</si>
  <si>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</si>
  <si>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</si>
  <si>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</si>
  <si>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</si>
  <si>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</si>
  <si>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</si>
  <si>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</si>
  <si>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</si>
  <si>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</si>
  <si>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</si>
  <si>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</si>
  <si>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</si>
  <si>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</si>
  <si>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</si>
  <si>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</si>
  <si>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</si>
  <si>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</si>
  <si>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</si>
  <si>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</si>
  <si>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</si>
  <si>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</si>
  <si>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</si>
  <si>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</si>
  <si>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</si>
  <si>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</si>
  <si>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</si>
  <si>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</si>
  <si>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</si>
  <si>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</si>
  <si>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</si>
  <si>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</si>
  <si>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</si>
  <si>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</si>
  <si>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</si>
  <si>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</si>
  <si>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</si>
  <si>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</si>
  <si>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</si>
  <si>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</si>
  <si>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</si>
  <si>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</si>
  <si>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</si>
  <si>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</si>
  <si>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</si>
  <si>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</si>
  <si>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</si>
  <si>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</si>
  <si>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</si>
  <si>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</si>
  <si>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</si>
  <si>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</si>
  <si>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</si>
  <si>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</si>
  <si>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</si>
  <si>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</si>
  <si>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</si>
  <si>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</si>
  <si>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</si>
  <si>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</si>
  <si>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</si>
  <si>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</si>
  <si>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</si>
  <si>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</si>
  <si>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</si>
  <si>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</si>
  <si>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</si>
  <si>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</si>
  <si>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</si>
  <si>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</si>
  <si>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</si>
  <si>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</si>
  <si>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</si>
  <si>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</si>
  <si>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</si>
  <si>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</si>
  <si>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</si>
  <si>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</si>
  <si>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</si>
  <si>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</si>
  <si>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</si>
  <si>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</si>
  <si>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</si>
  <si>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</si>
  <si>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</si>
  <si>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</si>
  <si>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</si>
  <si>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</si>
  <si>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</si>
  <si>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</si>
  <si>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</si>
  <si>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</si>
  <si>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</si>
  <si>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</si>
  <si>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</si>
  <si>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</si>
  <si>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</si>
  <si>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</si>
  <si>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</si>
  <si>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</si>
  <si>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</si>
  <si>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</si>
  <si>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</si>
  <si>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</si>
  <si>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</si>
  <si>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</si>
  <si>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</si>
  <si>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</si>
  <si>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</si>
  <si>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</si>
  <si>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</si>
  <si>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</si>
  <si>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</si>
  <si>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</si>
  <si>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</si>
  <si>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</si>
  <si>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</si>
  <si>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</si>
  <si>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</si>
  <si>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</si>
  <si>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</si>
  <si>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</si>
  <si>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</si>
  <si>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</si>
  <si>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</si>
  <si>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</si>
  <si>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</si>
  <si>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</si>
  <si>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</si>
  <si>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</si>
  <si>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</si>
  <si>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</si>
  <si>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</si>
  <si>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</si>
  <si>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</si>
  <si>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</si>
  <si>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</si>
  <si>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</si>
  <si>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</si>
  <si>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</si>
  <si>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</si>
  <si>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</si>
  <si>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</si>
  <si>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</si>
  <si>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</si>
  <si>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</si>
  <si>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</si>
  <si>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</si>
  <si>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</si>
  <si>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</si>
  <si>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</si>
  <si>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</si>
  <si>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</si>
  <si>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</si>
  <si>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</si>
  <si>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</si>
  <si>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</si>
  <si>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</si>
  <si>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</si>
  <si>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</si>
  <si>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</si>
  <si>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</si>
  <si>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</si>
  <si>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</si>
  <si>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</si>
  <si>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</si>
  <si>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</si>
  <si>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</si>
  <si>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</si>
  <si>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</si>
  <si>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</si>
  <si>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</si>
  <si>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</si>
  <si>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</si>
  <si>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</si>
  <si>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</si>
  <si>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</si>
  <si>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</si>
  <si>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</si>
  <si>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</si>
  <si>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</si>
  <si>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</si>
  <si>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</si>
  <si>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</si>
  <si>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</si>
  <si>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</si>
  <si>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</si>
  <si>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</si>
  <si>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</si>
  <si>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</si>
  <si>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</si>
  <si>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</si>
  <si>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</si>
  <si>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</si>
  <si>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</si>
  <si>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</si>
  <si>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</si>
  <si>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</si>
  <si>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</si>
  <si>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</si>
  <si>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</si>
  <si>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</si>
  <si>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</si>
  <si>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</si>
  <si>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</si>
  <si>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</si>
  <si>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</si>
  <si>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</si>
  <si>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</si>
  <si>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</si>
  <si>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</si>
  <si>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</si>
  <si>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</si>
  <si>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</si>
  <si>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</si>
  <si>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</si>
  <si>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</si>
  <si>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</si>
  <si>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</si>
  <si>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</si>
  <si>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</si>
  <si>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</si>
  <si>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</si>
  <si>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</si>
  <si>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</si>
  <si>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</si>
  <si>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</si>
  <si>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</si>
  <si>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</si>
  <si>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</si>
  <si>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</si>
  <si>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</si>
  <si>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</si>
  <si>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</si>
  <si>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</si>
  <si>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</si>
  <si>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</si>
  <si>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</si>
  <si>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</si>
  <si>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</si>
  <si>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</si>
  <si>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</si>
  <si>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</si>
  <si>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</si>
  <si>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</si>
  <si>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</si>
  <si>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</si>
  <si>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</si>
  <si>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</si>
  <si>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</si>
  <si>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</si>
  <si>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</si>
  <si>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</si>
  <si>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</si>
  <si>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</si>
  <si>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</si>
  <si>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</si>
  <si>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</si>
  <si>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</si>
  <si>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</si>
  <si>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</si>
  <si>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</si>
  <si>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</si>
  <si>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</si>
  <si>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</si>
  <si>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</si>
  <si>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</si>
  <si>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</si>
  <si>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</si>
  <si>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</si>
  <si>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</si>
  <si>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</si>
  <si>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</si>
  <si>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</si>
  <si>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</si>
  <si>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</si>
  <si>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</si>
  <si>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</si>
  <si>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</si>
  <si>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</si>
  <si>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</si>
  <si>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</si>
  <si>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</si>
  <si>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</si>
  <si>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</si>
  <si>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</si>
  <si>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</si>
  <si>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</si>
  <si>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</si>
  <si>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</si>
  <si>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</si>
  <si>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</si>
  <si>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</si>
  <si>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</si>
  <si>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</si>
  <si>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</si>
  <si>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</si>
  <si>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</si>
  <si>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</si>
  <si>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</si>
  <si>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</si>
  <si>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</si>
  <si>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</si>
  <si>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</si>
  <si>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</si>
  <si>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</si>
  <si>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</si>
  <si>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</si>
  <si>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</si>
  <si>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</si>
  <si>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</si>
  <si>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</si>
  <si>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</si>
  <si>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</si>
  <si>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</si>
  <si>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</si>
  <si>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</si>
  <si>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</si>
  <si>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</si>
  <si>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</si>
  <si>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</si>
  <si>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</si>
  <si>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</si>
  <si>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</si>
  <si>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</si>
  <si>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</si>
  <si>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</si>
  <si>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</si>
  <si>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</si>
  <si>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</si>
  <si>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</si>
  <si>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</si>
  <si>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</si>
  <si>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</si>
  <si>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</si>
  <si>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</si>
  <si>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</si>
  <si>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</si>
  <si>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</si>
  <si>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</si>
  <si>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</si>
  <si>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</si>
  <si>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</si>
  <si>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</si>
  <si>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</si>
  <si>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</si>
  <si>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</si>
  <si>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</si>
  <si>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</si>
  <si>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</si>
  <si>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</si>
  <si>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</si>
  <si>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</si>
  <si>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</si>
  <si>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</si>
  <si>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</si>
  <si>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</si>
  <si>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</si>
  <si>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</si>
  <si>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</si>
  <si>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</si>
  <si>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</si>
  <si>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</si>
  <si>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</si>
  <si>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</si>
  <si>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</si>
  <si>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</si>
  <si>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</si>
  <si>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</si>
  <si>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</si>
  <si>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</si>
  <si>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</si>
  <si>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</si>
  <si>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</si>
  <si>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</si>
  <si>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</si>
  <si>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</si>
  <si>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</si>
  <si>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</si>
  <si>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</si>
  <si>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</si>
  <si>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</si>
  <si>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</si>
  <si>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</si>
  <si>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</si>
  <si>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</si>
  <si>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</si>
  <si>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</si>
  <si>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</si>
  <si>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</si>
  <si>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</si>
  <si>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</si>
  <si>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</si>
  <si>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</si>
  <si>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</si>
  <si>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</si>
  <si>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</si>
  <si>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</si>
  <si>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</si>
  <si>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</si>
  <si>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</si>
  <si>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</si>
  <si>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</si>
  <si>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</si>
  <si>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</si>
  <si>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</si>
  <si>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</si>
  <si>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</si>
  <si>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</si>
  <si>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</si>
  <si>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</si>
  <si>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</si>
  <si>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</si>
  <si>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</si>
  <si>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</si>
  <si>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</si>
  <si>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</si>
  <si>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</si>
  <si>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</si>
  <si>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</si>
  <si>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</si>
  <si>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</si>
  <si>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</si>
  <si>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</si>
  <si>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</si>
  <si>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</si>
  <si>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</si>
  <si>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</si>
  <si>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</si>
  <si>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</si>
  <si>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</si>
  <si>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</si>
  <si>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</si>
  <si>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</si>
  <si>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</si>
  <si>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</si>
  <si>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</si>
  <si>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</si>
  <si>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</si>
  <si>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</si>
  <si>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</si>
  <si>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</si>
  <si>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</si>
  <si>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</si>
  <si>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</si>
  <si>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</si>
  <si>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</si>
  <si>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</si>
  <si>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</si>
  <si>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</si>
  <si>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</si>
  <si>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</si>
  <si>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</si>
  <si>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</si>
  <si>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</si>
  <si>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</si>
  <si>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</si>
  <si>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</si>
  <si>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</si>
  <si>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</si>
  <si>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</si>
  <si>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</si>
  <si>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</si>
  <si>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</si>
  <si>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</si>
  <si>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</si>
  <si>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</si>
  <si>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</si>
  <si>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</si>
  <si>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</si>
  <si>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</si>
  <si>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</si>
  <si>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</si>
  <si>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</si>
  <si>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</si>
  <si>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</si>
  <si>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</si>
  <si>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</si>
  <si>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</si>
  <si>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</si>
  <si>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</si>
  <si>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</si>
  <si>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</si>
  <si>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</si>
  <si>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</si>
  <si>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</si>
  <si>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</si>
  <si>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</si>
  <si>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</si>
  <si>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</si>
  <si>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</si>
  <si>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</si>
  <si>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</si>
  <si>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</si>
  <si>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</si>
  <si>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</si>
  <si>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</si>
  <si>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</si>
  <si>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</si>
  <si>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</si>
  <si>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</si>
  <si>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</si>
  <si>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</si>
  <si>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</si>
  <si>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</si>
  <si>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</si>
  <si>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</si>
  <si>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</si>
  <si>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</si>
  <si>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</si>
  <si>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</si>
  <si>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</si>
  <si>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</si>
  <si>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</si>
  <si>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</si>
  <si>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</si>
  <si>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</si>
  <si>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</si>
  <si>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</si>
  <si>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</si>
  <si>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</si>
  <si>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</si>
  <si>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</si>
  <si>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</si>
  <si>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</si>
  <si>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</si>
  <si>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</si>
  <si>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</si>
  <si>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</si>
  <si>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</si>
  <si>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</si>
  <si>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</si>
  <si>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</si>
  <si>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</si>
  <si>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</si>
  <si>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</si>
  <si>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</si>
  <si>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</si>
  <si>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</si>
  <si>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</si>
  <si>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</si>
  <si>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</si>
  <si>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</si>
  <si>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</si>
  <si>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</si>
  <si>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</si>
  <si>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</si>
  <si>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</si>
  <si>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</si>
  <si>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</si>
  <si>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</si>
  <si>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</si>
  <si>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</si>
  <si>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</si>
  <si>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</si>
  <si>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</si>
  <si>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</si>
  <si>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</si>
  <si>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</si>
  <si>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</si>
  <si>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</si>
  <si>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</si>
  <si>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</si>
  <si>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</si>
  <si>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</si>
  <si>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</si>
  <si>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</si>
  <si>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</si>
  <si>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</si>
  <si>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</si>
  <si>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</si>
  <si>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</si>
  <si>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</si>
  <si>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</si>
  <si>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</si>
  <si>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</si>
  <si>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</si>
  <si>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</si>
  <si>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</si>
  <si>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</si>
  <si>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</si>
  <si>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</si>
  <si>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</si>
  <si>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</si>
  <si>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</si>
  <si>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</si>
  <si>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</si>
  <si>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</si>
  <si>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</si>
  <si>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</si>
  <si>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</si>
  <si>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</si>
  <si>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</si>
  <si>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</si>
  <si>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</si>
  <si>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</si>
  <si>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</si>
  <si>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</si>
  <si>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</si>
  <si>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</si>
  <si>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</si>
  <si>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</si>
  <si>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</si>
  <si>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</si>
  <si>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</si>
  <si>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</si>
  <si>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</si>
  <si>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</si>
  <si>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</si>
  <si>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</si>
  <si>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</si>
  <si>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</si>
  <si>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</si>
  <si>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</si>
  <si>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</si>
  <si>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</si>
  <si>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</si>
  <si>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</si>
  <si>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</si>
  <si>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</si>
  <si>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</si>
  <si>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</si>
  <si>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</si>
  <si>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</si>
  <si>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</si>
  <si>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</si>
  <si>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</si>
  <si>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</si>
  <si>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</si>
  <si>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</si>
  <si>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</si>
  <si>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</si>
  <si>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</si>
  <si>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</si>
  <si>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</si>
  <si>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</si>
  <si>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</si>
  <si>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</si>
  <si>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</si>
  <si>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</si>
  <si>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</si>
  <si>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</si>
  <si>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</si>
  <si>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</si>
  <si>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</si>
  <si>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</si>
  <si>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</si>
  <si>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</si>
  <si>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</si>
  <si>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</si>
  <si>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</si>
  <si>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</si>
  <si>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</si>
  <si>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</si>
  <si>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</si>
  <si>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</si>
  <si>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</si>
  <si>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</si>
  <si>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</si>
  <si>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</si>
  <si>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</si>
  <si>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</si>
  <si>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</si>
  <si>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</si>
  <si>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</si>
  <si>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</si>
  <si>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</si>
  <si>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</si>
  <si>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</si>
  <si>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</si>
  <si>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</si>
  <si>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</si>
  <si>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</si>
  <si>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</si>
  <si>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</si>
  <si>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</si>
  <si>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</si>
  <si>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</si>
  <si>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</si>
  <si>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</si>
  <si>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</si>
  <si>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</si>
  <si>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</si>
  <si>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</si>
  <si>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</si>
  <si>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</si>
  <si>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</si>
  <si>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</si>
  <si>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</si>
  <si>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</si>
  <si>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</si>
  <si>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</si>
  <si>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</si>
  <si>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</si>
  <si>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</si>
  <si>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</si>
  <si>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</si>
  <si>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</si>
  <si>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</si>
  <si>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</si>
  <si>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</si>
  <si>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</si>
  <si>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</si>
  <si>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</si>
  <si>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</si>
  <si>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</si>
  <si>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</si>
  <si>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</si>
  <si>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</si>
  <si>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</si>
  <si>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</si>
  <si>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</si>
  <si>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</si>
  <si>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</si>
  <si>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</si>
  <si>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</si>
  <si>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</si>
  <si>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</si>
  <si>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</si>
  <si>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</si>
  <si>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</si>
  <si>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</si>
  <si>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</si>
  <si>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</si>
  <si>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</si>
  <si>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</si>
  <si>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</si>
  <si>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</si>
  <si>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</si>
  <si>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</si>
  <si>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</si>
  <si>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</si>
  <si>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</si>
  <si>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</si>
  <si>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</si>
  <si>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</si>
  <si>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</si>
  <si>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</si>
  <si>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</si>
  <si>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</si>
  <si>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</si>
  <si>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</si>
  <si>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</si>
  <si>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</si>
  <si>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</si>
  <si>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</si>
  <si>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</si>
  <si>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</si>
  <si>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</si>
  <si>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</si>
  <si>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</si>
  <si>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</si>
  <si>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</si>
  <si>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</si>
  <si>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</si>
  <si>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</si>
  <si>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</si>
  <si>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</si>
  <si>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</si>
  <si>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</si>
  <si>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</si>
  <si>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</si>
  <si>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</si>
  <si>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</si>
  <si>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</si>
  <si>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</si>
  <si>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</si>
  <si>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</si>
  <si>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</si>
  <si>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</si>
  <si>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</si>
  <si>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</si>
  <si>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</si>
  <si>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</si>
  <si>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</si>
  <si>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</si>
  <si>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</si>
  <si>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</si>
  <si>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</si>
  <si>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</si>
  <si>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</si>
  <si>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</si>
  <si>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</si>
  <si>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</si>
  <si>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</si>
  <si>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</si>
  <si>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</si>
  <si>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</si>
  <si>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</si>
  <si>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</si>
  <si>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</si>
  <si>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</si>
  <si>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</si>
  <si>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</si>
  <si>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</si>
  <si>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</si>
  <si>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</si>
  <si>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</si>
  <si>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</si>
  <si>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</si>
  <si>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</si>
  <si>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</si>
  <si>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</si>
  <si>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</si>
  <si>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</si>
  <si>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</si>
  <si>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</si>
  <si>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</si>
  <si>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</si>
  <si>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</si>
  <si>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</si>
  <si>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</si>
  <si>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</si>
  <si>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</si>
  <si>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</si>
  <si>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</si>
  <si>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</si>
  <si>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</si>
  <si>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</si>
  <si>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</si>
  <si>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</si>
  <si>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</si>
  <si>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</si>
  <si>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</si>
  <si>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</si>
  <si>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</si>
  <si>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</si>
  <si>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</si>
  <si>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</si>
  <si>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</si>
  <si>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</si>
  <si>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</si>
  <si>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</si>
  <si>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</si>
  <si>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</si>
  <si>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</si>
  <si>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</si>
  <si>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</si>
  <si>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</si>
  <si>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</si>
  <si>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</si>
  <si>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</si>
  <si>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</si>
  <si>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</si>
  <si>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</si>
  <si>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</si>
  <si>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</si>
  <si>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</si>
  <si>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</si>
  <si>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</si>
  <si>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</si>
  <si>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</si>
  <si>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</si>
  <si>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</si>
  <si>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</si>
  <si>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</si>
  <si>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</si>
  <si>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</si>
  <si>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</si>
  <si>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</si>
  <si>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</si>
  <si>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</si>
  <si>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</si>
  <si>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</si>
  <si>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</si>
  <si>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</si>
  <si>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</si>
  <si>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</si>
  <si>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</si>
  <si>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</si>
  <si>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</si>
  <si>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</si>
  <si>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</si>
  <si>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</si>
  <si>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</si>
  <si>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</si>
  <si>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</si>
  <si>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</si>
  <si>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</si>
  <si>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</si>
  <si>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</si>
  <si>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</si>
  <si>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</si>
  <si>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</si>
  <si>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</si>
  <si>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</si>
  <si>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</si>
  <si>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</si>
  <si>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</si>
  <si>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</si>
  <si>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</si>
  <si>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</si>
  <si>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</si>
  <si>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</si>
  <si>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</si>
  <si>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</si>
  <si>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</si>
  <si>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</si>
  <si>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</si>
  <si>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</si>
  <si>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</si>
  <si>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</si>
  <si>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</si>
  <si>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</si>
  <si>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</si>
  <si>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</si>
  <si>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</si>
  <si>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</si>
  <si>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</si>
  <si>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</si>
  <si>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</si>
  <si>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</si>
  <si>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</si>
  <si>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</si>
  <si>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</si>
  <si>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</si>
  <si>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</si>
  <si>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</si>
  <si>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</si>
  <si>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</si>
  <si>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</si>
  <si>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</si>
  <si>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</si>
  <si>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</si>
  <si>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</si>
  <si>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</si>
  <si>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deadline_conversion</t>
  </si>
  <si>
    <t>launched_at conversion</t>
  </si>
  <si>
    <t>year</t>
  </si>
  <si>
    <t>(All)</t>
  </si>
  <si>
    <t>Row Labels</t>
  </si>
  <si>
    <t>Grand Total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</si>
  <si>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</si>
  <si>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</si>
  <si>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</si>
  <si>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</si>
  <si>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</si>
  <si>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</si>
  <si>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</si>
  <si>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</si>
  <si>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</si>
  <si>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</si>
  <si>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</si>
  <si>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</si>
  <si>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</si>
  <si>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</si>
  <si>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(Multiple Items)</t>
  </si>
  <si>
    <t>Goal</t>
  </si>
  <si>
    <t>Less Than 1000</t>
  </si>
  <si>
    <t>1000 to 4999</t>
  </si>
  <si>
    <t>5000 to 9999</t>
  </si>
  <si>
    <t>10000 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</si>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</sst>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0.55441176470588238</c:v>
                </c:pt>
                <c:pt idx="2">
                  <c:v>0.36</c:v>
                </c:pt>
                <c:pt idx="3">
                  <c:v>0.30645161290322581</c:v>
                </c:pt>
                <c:pt idx="4">
                  <c:v>0.18461538461538463</c:v>
                </c:pt>
                <c:pt idx="5">
                  <c:v>0.16326530612244897</c:v>
                </c:pt>
                <c:pt idx="6">
                  <c:v>3.2258064516129031E-2</c:v>
                </c:pt>
                <c:pt idx="7">
                  <c:v>0.10344827586206896</c:v>
                </c:pt>
                <c:pt idx="8">
                  <c:v>1</c:v>
                </c:pt>
                <c:pt idx="9">
                  <c:v>5.8823529411764705E-2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2C-46F5-A1DE-A6F12FBC1F08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0.44558823529411767</c:v>
                </c:pt>
                <c:pt idx="2">
                  <c:v>0.64</c:v>
                </c:pt>
                <c:pt idx="3">
                  <c:v>0.69354838709677424</c:v>
                </c:pt>
                <c:pt idx="4">
                  <c:v>0.81538461538461537</c:v>
                </c:pt>
                <c:pt idx="5">
                  <c:v>0.83673469387755106</c:v>
                </c:pt>
                <c:pt idx="6">
                  <c:v>0.967741935483871</c:v>
                </c:pt>
                <c:pt idx="7">
                  <c:v>0.89655172413793105</c:v>
                </c:pt>
                <c:pt idx="8">
                  <c:v>0</c:v>
                </c:pt>
                <c:pt idx="9">
                  <c:v>0.94117647058823528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2C-46F5-A1DE-A6F12FBC1F08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2C-46F5-A1DE-A6F12FBC1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458895"/>
        <c:axId val="704461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377</c:v>
                      </c:pt>
                      <c:pt idx="2">
                        <c:v>90</c:v>
                      </c:pt>
                      <c:pt idx="3">
                        <c:v>38</c:v>
                      </c:pt>
                      <c:pt idx="4">
                        <c:v>12</c:v>
                      </c:pt>
                      <c:pt idx="5">
                        <c:v>8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2C-46F5-A1DE-A6F12FBC1F0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303</c:v>
                      </c:pt>
                      <c:pt idx="2">
                        <c:v>160</c:v>
                      </c:pt>
                      <c:pt idx="3">
                        <c:v>86</c:v>
                      </c:pt>
                      <c:pt idx="4">
                        <c:v>53</c:v>
                      </c:pt>
                      <c:pt idx="5">
                        <c:v>41</c:v>
                      </c:pt>
                      <c:pt idx="6">
                        <c:v>30</c:v>
                      </c:pt>
                      <c:pt idx="7">
                        <c:v>26</c:v>
                      </c:pt>
                      <c:pt idx="8">
                        <c:v>0</c:v>
                      </c:pt>
                      <c:pt idx="9">
                        <c:v>16</c:v>
                      </c:pt>
                      <c:pt idx="10">
                        <c:v>15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42C-46F5-A1DE-A6F12FBC1F0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42C-46F5-A1DE-A6F12FBC1F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680</c:v>
                      </c:pt>
                      <c:pt idx="2">
                        <c:v>250</c:v>
                      </c:pt>
                      <c:pt idx="3">
                        <c:v>124</c:v>
                      </c:pt>
                      <c:pt idx="4">
                        <c:v>65</c:v>
                      </c:pt>
                      <c:pt idx="5">
                        <c:v>49</c:v>
                      </c:pt>
                      <c:pt idx="6">
                        <c:v>31</c:v>
                      </c:pt>
                      <c:pt idx="7">
                        <c:v>29</c:v>
                      </c:pt>
                      <c:pt idx="8">
                        <c:v>2</c:v>
                      </c:pt>
                      <c:pt idx="9">
                        <c:v>17</c:v>
                      </c:pt>
                      <c:pt idx="10">
                        <c:v>15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42C-46F5-A1DE-A6F12FBC1F08}"/>
                  </c:ext>
                </c:extLst>
              </c15:ser>
            </c15:filteredLineSeries>
          </c:ext>
        </c:extLst>
      </c:lineChart>
      <c:catAx>
        <c:axId val="70445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61807"/>
        <c:crosses val="autoZero"/>
        <c:auto val="1"/>
        <c:lblAlgn val="ctr"/>
        <c:lblOffset val="100"/>
        <c:noMultiLvlLbl val="0"/>
      </c:catAx>
      <c:valAx>
        <c:axId val="7044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5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2-4E07-954A-599C29ED44D1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2-4E07-954A-599C29ED44D1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2-4E07-954A-599C29ED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543968"/>
        <c:axId val="731544384"/>
      </c:lineChart>
      <c:catAx>
        <c:axId val="73154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44384"/>
        <c:crosses val="autoZero"/>
        <c:auto val="1"/>
        <c:lblAlgn val="ctr"/>
        <c:lblOffset val="100"/>
        <c:noMultiLvlLbl val="0"/>
      </c:catAx>
      <c:valAx>
        <c:axId val="7315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723898</xdr:colOff>
      <xdr:row>14</xdr:row>
      <xdr:rowOff>47625</xdr:rowOff>
    </xdr:from>
    <xdr:to>
      <xdr:col>7</xdr:col>
      <xdr:colOff>114299</xdr:colOff>
      <xdr:row>34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A4759D-3959-47CF-9E96-7E78E3BC5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19</xdr:row>
      <xdr:rowOff>76199</xdr:rowOff>
    </xdr:from>
    <xdr:to>
      <xdr:col>9</xdr:col>
      <xdr:colOff>419099</xdr:colOff>
      <xdr:row>38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77856-3712-4CB4-AF6B-FDAD51A05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cia" refreshedDate="44454.799562499997" createdVersion="7" refreshedVersion="7" minRefreshableVersion="3" recordCount="4114" xr:uid="{693DD32D-3A32-4726-AF81-1D953839A48B}">
  <cacheSource type="worksheet">
    <worksheetSource ref="A1:Q4115" sheet="Sheet1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launched_at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8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eadline_conversion" numFmtId="14">
      <sharedItems containsSemiMixedTypes="0" containsNonDate="0" containsDate="1" containsString="0" minDate="2009-08-10T19:26:00" maxDate="2017-05-03T19:12:00"/>
    </cacheField>
    <cacheField name="year" numFmtId="1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d v="2015-07-23T03:00:00"/>
    <x v="0"/>
    <b v="0"/>
    <n v="182"/>
    <b v="1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1"/>
    <d v="2017-03-02T14:24:43"/>
    <x v="1"/>
    <b v="0"/>
    <n v="79"/>
    <b v="1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2"/>
    <d v="2016-02-15T16:51:23"/>
    <x v="2"/>
    <b v="0"/>
    <n v="35"/>
    <b v="1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3"/>
    <d v="2014-08-07T12:21:47"/>
    <x v="3"/>
    <b v="0"/>
    <n v="150"/>
    <b v="1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4"/>
    <d v="2015-12-19T20:01:19"/>
    <x v="0"/>
    <b v="0"/>
    <n v="284"/>
    <b v="1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5"/>
    <d v="2016-07-29T05:35:00"/>
    <x v="2"/>
    <b v="0"/>
    <n v="47"/>
    <b v="1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6"/>
    <d v="2014-06-14T01:44:10"/>
    <x v="3"/>
    <b v="0"/>
    <n v="58"/>
    <b v="1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7"/>
    <d v="2016-07-05T01:07:47"/>
    <x v="2"/>
    <b v="0"/>
    <n v="57"/>
    <b v="1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8"/>
    <d v="2016-04-15T21:00:00"/>
    <x v="2"/>
    <b v="0"/>
    <n v="12"/>
    <b v="1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9"/>
    <d v="2016-04-17T02:29:04"/>
    <x v="2"/>
    <b v="0"/>
    <n v="20"/>
    <b v="1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10"/>
    <d v="2014-06-25T01:37:59"/>
    <x v="3"/>
    <b v="0"/>
    <n v="19"/>
    <b v="1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11"/>
    <d v="2016-08-22T03:00:00"/>
    <x v="2"/>
    <b v="0"/>
    <n v="75"/>
    <b v="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12"/>
    <d v="2014-07-16T03:00:00"/>
    <x v="3"/>
    <b v="0"/>
    <n v="827"/>
    <b v="1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13"/>
    <d v="2016-06-23T20:27:00"/>
    <x v="2"/>
    <b v="0"/>
    <n v="51"/>
    <b v="1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14"/>
    <d v="2014-07-13T13:59:00"/>
    <x v="3"/>
    <b v="0"/>
    <n v="41"/>
    <b v="1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15"/>
    <d v="2015-09-27T20:14:00"/>
    <x v="0"/>
    <b v="0"/>
    <n v="98"/>
    <b v="1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16"/>
    <d v="2014-06-16T05:30:00"/>
    <x v="3"/>
    <b v="0"/>
    <n v="70"/>
    <b v="1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17"/>
    <d v="2014-11-04T18:33:42"/>
    <x v="3"/>
    <b v="0"/>
    <n v="36"/>
    <b v="1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18"/>
    <d v="2014-09-17T13:00:56"/>
    <x v="3"/>
    <b v="0"/>
    <n v="342"/>
    <b v="1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19"/>
    <d v="2015-07-20T19:35:34"/>
    <x v="0"/>
    <b v="0"/>
    <n v="22"/>
    <b v="1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20"/>
    <d v="2015-09-13T18:11:52"/>
    <x v="0"/>
    <b v="0"/>
    <n v="25"/>
    <b v="1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21"/>
    <d v="2014-09-26T15:03:09"/>
    <x v="3"/>
    <b v="0"/>
    <n v="101"/>
    <b v="1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22"/>
    <d v="2015-01-01T07:59:00"/>
    <x v="0"/>
    <b v="0"/>
    <n v="8"/>
    <b v="1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23"/>
    <d v="2015-04-30T15:20:00"/>
    <x v="0"/>
    <b v="0"/>
    <n v="23"/>
    <b v="1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24"/>
    <d v="2015-09-15T19:39:00"/>
    <x v="0"/>
    <b v="0"/>
    <n v="574"/>
    <b v="1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25"/>
    <d v="2016-01-09T00:36:01"/>
    <x v="2"/>
    <b v="0"/>
    <n v="14"/>
    <b v="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26"/>
    <d v="2014-08-17T12:22:24"/>
    <x v="3"/>
    <b v="0"/>
    <n v="19"/>
    <b v="1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27"/>
    <d v="2014-11-16T04:57:13"/>
    <x v="3"/>
    <b v="0"/>
    <n v="150"/>
    <b v="1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28"/>
    <d v="2015-12-16T23:08:04"/>
    <x v="0"/>
    <b v="0"/>
    <n v="71"/>
    <b v="1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29"/>
    <d v="2014-07-22T16:09:28"/>
    <x v="3"/>
    <b v="0"/>
    <n v="117"/>
    <b v="1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30"/>
    <d v="2014-08-21T07:01:55"/>
    <x v="3"/>
    <b v="0"/>
    <n v="53"/>
    <b v="1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31"/>
    <d v="2016-01-25T19:00:34"/>
    <x v="2"/>
    <b v="0"/>
    <n v="1"/>
    <b v="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32"/>
    <d v="2016-05-13T03:59:00"/>
    <x v="2"/>
    <b v="0"/>
    <n v="89"/>
    <b v="1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33"/>
    <d v="2015-11-08T16:51:41"/>
    <x v="0"/>
    <b v="0"/>
    <n v="64"/>
    <b v="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34"/>
    <d v="2014-08-05T07:43:21"/>
    <x v="3"/>
    <b v="0"/>
    <n v="68"/>
    <b v="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35"/>
    <d v="2015-04-28T00:00:00"/>
    <x v="0"/>
    <b v="0"/>
    <n v="28"/>
    <b v="1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36"/>
    <d v="2015-04-04T06:22:05"/>
    <x v="0"/>
    <b v="0"/>
    <n v="44"/>
    <b v="1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37"/>
    <d v="2015-02-27T16:37:59"/>
    <x v="0"/>
    <b v="0"/>
    <n v="253"/>
    <b v="1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38"/>
    <d v="2013-05-11T01:22:24"/>
    <x v="4"/>
    <b v="0"/>
    <n v="66"/>
    <b v="1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39"/>
    <d v="2014-05-25T22:59:00"/>
    <x v="3"/>
    <b v="0"/>
    <n v="217"/>
    <b v="1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40"/>
    <d v="2014-06-19T04:00:00"/>
    <x v="3"/>
    <b v="0"/>
    <n v="16"/>
    <b v="1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41"/>
    <d v="2014-10-05T13:39:14"/>
    <x v="3"/>
    <b v="0"/>
    <n v="19"/>
    <b v="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42"/>
    <d v="2014-12-28T15:20:26"/>
    <x v="3"/>
    <b v="0"/>
    <n v="169"/>
    <b v="1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43"/>
    <d v="2014-07-13T00:00:00"/>
    <x v="3"/>
    <b v="0"/>
    <n v="263"/>
    <b v="1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44"/>
    <d v="2014-10-07T02:22:17"/>
    <x v="3"/>
    <b v="0"/>
    <n v="15"/>
    <b v="1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45"/>
    <d v="2016-04-27T14:58:27"/>
    <x v="2"/>
    <b v="0"/>
    <n v="61"/>
    <b v="1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46"/>
    <d v="2015-12-15T23:09:34"/>
    <x v="0"/>
    <b v="0"/>
    <n v="45"/>
    <b v="1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47"/>
    <d v="2014-12-19T20:40:07"/>
    <x v="3"/>
    <b v="0"/>
    <n v="70"/>
    <b v="1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48"/>
    <d v="2015-03-01T12:00:00"/>
    <x v="0"/>
    <b v="0"/>
    <n v="38"/>
    <b v="1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49"/>
    <d v="2015-10-24T04:14:05"/>
    <x v="0"/>
    <b v="0"/>
    <n v="87"/>
    <b v="1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50"/>
    <d v="2015-01-30T17:00:00"/>
    <x v="0"/>
    <b v="0"/>
    <n v="22"/>
    <b v="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51"/>
    <d v="2015-08-10T22:17:17"/>
    <x v="0"/>
    <b v="0"/>
    <n v="119"/>
    <b v="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52"/>
    <d v="2014-07-17T16:50:46"/>
    <x v="3"/>
    <b v="0"/>
    <n v="52"/>
    <b v="1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53"/>
    <d v="2014-04-04T22:00:00"/>
    <x v="3"/>
    <b v="0"/>
    <n v="117"/>
    <b v="1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54"/>
    <d v="2015-12-25T17:07:01"/>
    <x v="0"/>
    <b v="0"/>
    <n v="52"/>
    <b v="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55"/>
    <d v="2016-05-27T23:15:16"/>
    <x v="2"/>
    <b v="0"/>
    <n v="86"/>
    <b v="1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56"/>
    <d v="2015-06-08T16:00:00"/>
    <x v="0"/>
    <b v="0"/>
    <n v="174"/>
    <b v="1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57"/>
    <d v="2015-04-25T19:59:22"/>
    <x v="0"/>
    <b v="0"/>
    <n v="69"/>
    <b v="1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58"/>
    <d v="2014-11-19T18:52:52"/>
    <x v="3"/>
    <b v="0"/>
    <n v="75"/>
    <b v="1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59"/>
    <d v="2015-09-14T21:00:00"/>
    <x v="0"/>
    <b v="0"/>
    <n v="33"/>
    <b v="1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60"/>
    <d v="2014-03-23T00:00:00"/>
    <x v="3"/>
    <b v="0"/>
    <n v="108"/>
    <b v="1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61"/>
    <d v="2013-06-06T19:32:37"/>
    <x v="4"/>
    <b v="0"/>
    <n v="23"/>
    <b v="1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62"/>
    <d v="2013-03-03T19:11:18"/>
    <x v="4"/>
    <b v="0"/>
    <n v="48"/>
    <b v="1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63"/>
    <d v="2013-12-28T04:59:00"/>
    <x v="4"/>
    <b v="0"/>
    <n v="64"/>
    <b v="1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64"/>
    <d v="2013-07-08T00:26:21"/>
    <x v="4"/>
    <b v="0"/>
    <n v="24"/>
    <b v="1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65"/>
    <d v="2014-08-11T05:59:00"/>
    <x v="3"/>
    <b v="0"/>
    <n v="57"/>
    <b v="1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66"/>
    <d v="2016-07-18T20:23:40"/>
    <x v="2"/>
    <b v="0"/>
    <n v="26"/>
    <b v="1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67"/>
    <d v="2012-07-15T14:00:04"/>
    <x v="5"/>
    <b v="0"/>
    <n v="20"/>
    <b v="1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68"/>
    <d v="2014-02-23T13:39:51"/>
    <x v="3"/>
    <b v="0"/>
    <n v="36"/>
    <b v="1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69"/>
    <d v="2011-10-02T06:59:00"/>
    <x v="6"/>
    <b v="0"/>
    <n v="178"/>
    <b v="1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70"/>
    <d v="2011-09-04T21:30:45"/>
    <x v="6"/>
    <b v="0"/>
    <n v="17"/>
    <b v="1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71"/>
    <d v="2012-05-28T06:30:57"/>
    <x v="5"/>
    <b v="0"/>
    <n v="32"/>
    <b v="1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72"/>
    <d v="2012-11-15T00:00:00"/>
    <x v="5"/>
    <b v="0"/>
    <n v="41"/>
    <b v="1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73"/>
    <d v="2011-05-03T03:59:00"/>
    <x v="6"/>
    <b v="0"/>
    <n v="18"/>
    <b v="1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74"/>
    <d v="2016-01-21T11:41:35"/>
    <x v="2"/>
    <b v="0"/>
    <n v="29"/>
    <b v="1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75"/>
    <d v="2013-04-23T05:01:12"/>
    <x v="4"/>
    <b v="0"/>
    <n v="47"/>
    <b v="1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76"/>
    <d v="2011-12-27T17:35:58"/>
    <x v="6"/>
    <b v="0"/>
    <n v="15"/>
    <b v="1"/>
    <x v="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77"/>
    <d v="2012-05-21T02:59:00"/>
    <x v="5"/>
    <b v="0"/>
    <n v="26"/>
    <b v="1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78"/>
    <d v="2016-09-01T17:32:01"/>
    <x v="2"/>
    <b v="0"/>
    <n v="35"/>
    <b v="1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79"/>
    <d v="2014-04-25T18:38:13"/>
    <x v="3"/>
    <b v="0"/>
    <n v="41"/>
    <b v="1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80"/>
    <d v="2013-12-10T02:00:56"/>
    <x v="4"/>
    <b v="0"/>
    <n v="47"/>
    <b v="1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81"/>
    <d v="2012-07-14T03:02:00"/>
    <x v="5"/>
    <b v="0"/>
    <n v="28"/>
    <b v="1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82"/>
    <d v="2011-10-09T19:41:01"/>
    <x v="6"/>
    <b v="0"/>
    <n v="100"/>
    <b v="1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83"/>
    <d v="2015-02-22T11:30:00"/>
    <x v="0"/>
    <b v="0"/>
    <n v="13"/>
    <b v="1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84"/>
    <d v="2011-05-15T18:11:26"/>
    <x v="6"/>
    <b v="0"/>
    <n v="7"/>
    <b v="1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85"/>
    <d v="2011-09-23T03:00:37"/>
    <x v="6"/>
    <b v="0"/>
    <n v="21"/>
    <b v="1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86"/>
    <d v="2015-12-27T14:20:45"/>
    <x v="0"/>
    <b v="0"/>
    <n v="17"/>
    <b v="1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87"/>
    <d v="2010-06-03T01:41:00"/>
    <x v="7"/>
    <b v="0"/>
    <n v="25"/>
    <b v="1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88"/>
    <d v="2014-06-22T15:48:51"/>
    <x v="3"/>
    <b v="0"/>
    <n v="60"/>
    <b v="1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89"/>
    <d v="2013-06-02T18:03:12"/>
    <x v="4"/>
    <b v="0"/>
    <n v="56"/>
    <b v="1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90"/>
    <d v="2011-07-12T07:08:19"/>
    <x v="6"/>
    <b v="0"/>
    <n v="16"/>
    <b v="1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91"/>
    <d v="2011-05-17T09:39:24"/>
    <x v="6"/>
    <b v="0"/>
    <n v="46"/>
    <b v="1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92"/>
    <d v="2017-02-01T08:00:00"/>
    <x v="1"/>
    <b v="0"/>
    <n v="43"/>
    <b v="1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93"/>
    <d v="2012-07-03T21:00:00"/>
    <x v="5"/>
    <b v="0"/>
    <n v="15"/>
    <b v="1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94"/>
    <d v="2014-04-07T17:13:42"/>
    <x v="3"/>
    <b v="0"/>
    <n v="12"/>
    <b v="1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95"/>
    <d v="2012-02-26T00:07:21"/>
    <x v="5"/>
    <b v="0"/>
    <n v="21"/>
    <b v="1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96"/>
    <d v="2010-08-01T03:00:00"/>
    <x v="7"/>
    <b v="0"/>
    <n v="34"/>
    <b v="1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97"/>
    <d v="2011-07-12T03:14:42"/>
    <x v="6"/>
    <b v="0"/>
    <n v="8"/>
    <b v="1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98"/>
    <d v="2012-12-07T23:30:00"/>
    <x v="5"/>
    <b v="0"/>
    <n v="60"/>
    <b v="1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99"/>
    <d v="2014-01-22T21:39:59"/>
    <x v="3"/>
    <b v="0"/>
    <n v="39"/>
    <b v="1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100"/>
    <d v="2012-11-04T19:04:46"/>
    <x v="5"/>
    <b v="0"/>
    <n v="26"/>
    <b v="1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101"/>
    <d v="2013-01-24T18:38:30"/>
    <x v="4"/>
    <b v="0"/>
    <n v="35"/>
    <b v="1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102"/>
    <d v="2010-12-23T03:08:53"/>
    <x v="7"/>
    <b v="0"/>
    <n v="65"/>
    <b v="1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103"/>
    <d v="2014-03-07T19:20:30"/>
    <x v="3"/>
    <b v="0"/>
    <n v="49"/>
    <b v="1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104"/>
    <d v="2011-04-03T01:00:00"/>
    <x v="6"/>
    <b v="0"/>
    <n v="10"/>
    <b v="1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105"/>
    <d v="2016-05-14T00:00:00"/>
    <x v="2"/>
    <b v="0"/>
    <n v="60"/>
    <b v="1"/>
    <x v="1"/>
  </r>
  <r>
    <n v="106"/>
    <s v="LOST WEEKEND"/>
    <s v="A Boy. A Girl. A Car. A Serial Killer."/>
    <n v="5000"/>
    <n v="5025"/>
    <x v="0"/>
    <s v="US"/>
    <s v="USD"/>
    <n v="1333391901"/>
    <n v="1332182301"/>
    <x v="106"/>
    <d v="2012-04-02T18:38:21"/>
    <x v="5"/>
    <b v="0"/>
    <n v="27"/>
    <b v="1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107"/>
    <d v="2011-04-24T23:34:47"/>
    <x v="6"/>
    <b v="0"/>
    <n v="69"/>
    <b v="1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108"/>
    <d v="2013-05-31T14:42:50"/>
    <x v="4"/>
    <b v="0"/>
    <n v="47"/>
    <b v="1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109"/>
    <d v="2011-02-26T00:37:10"/>
    <x v="6"/>
    <b v="0"/>
    <n v="47"/>
    <b v="1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110"/>
    <d v="2013-11-14T05:59:00"/>
    <x v="4"/>
    <b v="0"/>
    <n v="26"/>
    <b v="1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111"/>
    <d v="2015-05-31T07:59:47"/>
    <x v="0"/>
    <b v="0"/>
    <n v="53"/>
    <b v="1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112"/>
    <d v="2014-04-13T02:00:00"/>
    <x v="3"/>
    <b v="0"/>
    <n v="81"/>
    <b v="1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113"/>
    <d v="2011-08-06T15:00:00"/>
    <x v="6"/>
    <b v="0"/>
    <n v="78"/>
    <b v="1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114"/>
    <d v="2012-01-13T06:34:48"/>
    <x v="5"/>
    <b v="0"/>
    <n v="35"/>
    <b v="1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x v="115"/>
    <d v="2012-02-04T17:44:04"/>
    <x v="5"/>
    <b v="0"/>
    <n v="22"/>
    <b v="1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116"/>
    <d v="2011-04-08T10:55:55"/>
    <x v="6"/>
    <b v="0"/>
    <n v="57"/>
    <b v="1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117"/>
    <d v="2010-06-09T19:00:00"/>
    <x v="7"/>
    <b v="0"/>
    <n v="27"/>
    <b v="1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118"/>
    <d v="2011-07-29T01:17:16"/>
    <x v="6"/>
    <b v="0"/>
    <n v="39"/>
    <b v="1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119"/>
    <d v="2011-08-13T23:00:00"/>
    <x v="6"/>
    <b v="0"/>
    <n v="37"/>
    <b v="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120"/>
    <d v="2016-10-03T01:11:47"/>
    <x v="2"/>
    <b v="0"/>
    <n v="1"/>
    <b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121"/>
    <d v="2015-04-18T10:16:00"/>
    <x v="0"/>
    <b v="0"/>
    <n v="1"/>
    <b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122"/>
    <d v="2016-10-10T10:21:47"/>
    <x v="2"/>
    <b v="0"/>
    <n v="0"/>
    <b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123"/>
    <d v="2014-10-28T22:00:00"/>
    <x v="3"/>
    <b v="0"/>
    <n v="6"/>
    <b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124"/>
    <d v="2015-05-15T22:17:22"/>
    <x v="0"/>
    <b v="0"/>
    <n v="0"/>
    <b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125"/>
    <d v="2017-02-03T23:51:20"/>
    <x v="1"/>
    <b v="0"/>
    <n v="6"/>
    <b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126"/>
    <d v="2015-06-11T02:00:00"/>
    <x v="0"/>
    <b v="0"/>
    <n v="13"/>
    <b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127"/>
    <d v="2015-04-03T13:59:01"/>
    <x v="0"/>
    <b v="0"/>
    <n v="4"/>
    <b v="0"/>
    <x v="2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128"/>
    <d v="2016-10-20T05:28:13"/>
    <x v="2"/>
    <b v="0"/>
    <n v="6"/>
    <b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129"/>
    <d v="2014-10-30T22:29:43"/>
    <x v="3"/>
    <b v="0"/>
    <n v="0"/>
    <b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130"/>
    <d v="2014-06-16T20:16:00"/>
    <x v="3"/>
    <b v="0"/>
    <n v="0"/>
    <b v="0"/>
    <x v="2"/>
  </r>
  <r>
    <n v="131"/>
    <s v="I (Canceled)"/>
    <s v="I"/>
    <n v="1200"/>
    <n v="0"/>
    <x v="1"/>
    <s v="US"/>
    <s v="USD"/>
    <n v="1467763200"/>
    <n v="1466453161"/>
    <x v="131"/>
    <d v="2016-07-06T00:00:00"/>
    <x v="2"/>
    <b v="0"/>
    <n v="0"/>
    <b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132"/>
    <d v="2014-11-07T20:30:07"/>
    <x v="3"/>
    <b v="0"/>
    <n v="81"/>
    <b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133"/>
    <d v="2016-05-31T17:31:00"/>
    <x v="2"/>
    <b v="0"/>
    <n v="0"/>
    <b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134"/>
    <d v="2015-09-04T17:00:00"/>
    <x v="0"/>
    <b v="0"/>
    <n v="0"/>
    <b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135"/>
    <d v="2014-07-01T19:00:00"/>
    <x v="3"/>
    <b v="0"/>
    <n v="5"/>
    <b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136"/>
    <d v="2015-05-16T10:16:00"/>
    <x v="0"/>
    <b v="0"/>
    <n v="0"/>
    <b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137"/>
    <d v="2015-10-12T13:46:33"/>
    <x v="0"/>
    <b v="0"/>
    <n v="0"/>
    <b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138"/>
    <d v="2015-08-01T04:59:00"/>
    <x v="0"/>
    <b v="0"/>
    <n v="58"/>
    <b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139"/>
    <d v="2015-07-12T22:06:12"/>
    <x v="0"/>
    <b v="0"/>
    <n v="1"/>
    <b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140"/>
    <d v="2015-03-20T03:45:32"/>
    <x v="0"/>
    <b v="0"/>
    <n v="0"/>
    <b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141"/>
    <d v="2015-05-31T03:40:23"/>
    <x v="0"/>
    <b v="0"/>
    <n v="28"/>
    <b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142"/>
    <d v="2014-11-16T22:26:18"/>
    <x v="3"/>
    <b v="0"/>
    <n v="1"/>
    <b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143"/>
    <d v="2016-09-03T05:55:00"/>
    <x v="2"/>
    <b v="0"/>
    <n v="0"/>
    <b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144"/>
    <d v="2015-04-13T17:17:52"/>
    <x v="0"/>
    <b v="0"/>
    <n v="37"/>
    <b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145"/>
    <d v="2015-08-11T13:00:52"/>
    <x v="0"/>
    <b v="0"/>
    <n v="9"/>
    <b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146"/>
    <d v="2017-01-18T00:23:18"/>
    <x v="1"/>
    <b v="0"/>
    <n v="3"/>
    <b v="0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147"/>
    <d v="2015-01-08T18:18:00"/>
    <x v="0"/>
    <b v="0"/>
    <n v="0"/>
    <b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148"/>
    <d v="2016-02-27T06:45:36"/>
    <x v="2"/>
    <b v="0"/>
    <n v="2"/>
    <b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149"/>
    <d v="2014-12-25T08:00:00"/>
    <x v="3"/>
    <b v="0"/>
    <n v="6"/>
    <b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150"/>
    <d v="2015-05-26T03:53:02"/>
    <x v="0"/>
    <b v="0"/>
    <n v="67"/>
    <b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151"/>
    <d v="2015-06-18T13:13:11"/>
    <x v="0"/>
    <b v="0"/>
    <n v="5"/>
    <b v="0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152"/>
    <d v="2014-09-23T01:51:40"/>
    <x v="3"/>
    <b v="0"/>
    <n v="2"/>
    <b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153"/>
    <d v="2014-12-02T15:04:04"/>
    <x v="3"/>
    <b v="0"/>
    <n v="10"/>
    <b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154"/>
    <d v="2015-06-03T13:08:15"/>
    <x v="0"/>
    <b v="0"/>
    <n v="3"/>
    <b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155"/>
    <d v="2015-07-23T13:25:35"/>
    <x v="0"/>
    <b v="0"/>
    <n v="4"/>
    <b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156"/>
    <d v="2014-08-03T02:59:56"/>
    <x v="3"/>
    <b v="0"/>
    <n v="15"/>
    <b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157"/>
    <d v="2016-02-26T21:52:52"/>
    <x v="2"/>
    <b v="0"/>
    <n v="2"/>
    <b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158"/>
    <d v="2014-10-22T01:50:28"/>
    <x v="3"/>
    <b v="0"/>
    <n v="0"/>
    <b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159"/>
    <d v="2016-07-03T10:25:45"/>
    <x v="2"/>
    <b v="0"/>
    <n v="1"/>
    <b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160"/>
    <d v="2015-08-15T21:54:51"/>
    <x v="0"/>
    <b v="0"/>
    <n v="0"/>
    <b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161"/>
    <d v="2014-07-02T16:29:55"/>
    <x v="3"/>
    <b v="0"/>
    <n v="1"/>
    <b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162"/>
    <d v="2014-08-16T23:42:00"/>
    <x v="3"/>
    <b v="0"/>
    <n v="10"/>
    <b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163"/>
    <d v="2015-10-01T00:00:00"/>
    <x v="0"/>
    <b v="0"/>
    <n v="0"/>
    <b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164"/>
    <d v="2014-09-19T18:18:21"/>
    <x v="3"/>
    <b v="0"/>
    <n v="7"/>
    <b v="0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x v="165"/>
    <d v="2016-01-12T15:48:44"/>
    <x v="2"/>
    <b v="0"/>
    <n v="0"/>
    <b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166"/>
    <d v="2017-01-16T01:49:22"/>
    <x v="1"/>
    <b v="0"/>
    <n v="1"/>
    <b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167"/>
    <d v="2015-08-04T22:15:35"/>
    <x v="0"/>
    <b v="0"/>
    <n v="2"/>
    <b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168"/>
    <d v="2015-03-19T19:02:50"/>
    <x v="0"/>
    <b v="0"/>
    <n v="3"/>
    <b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169"/>
    <d v="2014-10-18T12:07:39"/>
    <x v="3"/>
    <b v="0"/>
    <n v="10"/>
    <b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170"/>
    <d v="2015-08-30T05:28:00"/>
    <x v="0"/>
    <b v="0"/>
    <n v="10"/>
    <b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171"/>
    <d v="2016-08-12T04:20:14"/>
    <x v="2"/>
    <b v="0"/>
    <n v="1"/>
    <b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172"/>
    <d v="2015-03-19T08:28:43"/>
    <x v="0"/>
    <b v="0"/>
    <n v="0"/>
    <b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173"/>
    <d v="2015-02-28T13:45:08"/>
    <x v="0"/>
    <b v="0"/>
    <n v="0"/>
    <b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174"/>
    <d v="2015-05-08T18:12:56"/>
    <x v="0"/>
    <b v="0"/>
    <n v="0"/>
    <b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175"/>
    <d v="2014-08-29T18:40:11"/>
    <x v="3"/>
    <b v="0"/>
    <n v="26"/>
    <b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176"/>
    <d v="2015-08-05T19:46:39"/>
    <x v="0"/>
    <b v="0"/>
    <n v="0"/>
    <b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177"/>
    <d v="2015-03-24T00:08:46"/>
    <x v="0"/>
    <b v="0"/>
    <n v="7"/>
    <b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178"/>
    <d v="2015-11-26T23:55:45"/>
    <x v="0"/>
    <b v="0"/>
    <n v="0"/>
    <b v="0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179"/>
    <d v="2016-03-04T01:55:55"/>
    <x v="2"/>
    <b v="0"/>
    <n v="2"/>
    <b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180"/>
    <d v="2015-04-13T19:00:00"/>
    <x v="0"/>
    <b v="0"/>
    <n v="13"/>
    <b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181"/>
    <d v="2015-06-22T17:48:15"/>
    <x v="0"/>
    <b v="0"/>
    <n v="4"/>
    <b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182"/>
    <d v="2017-01-07T00:17:12"/>
    <x v="1"/>
    <b v="0"/>
    <n v="0"/>
    <b v="0"/>
    <x v="3"/>
  </r>
  <r>
    <n v="183"/>
    <s v="Three Little Words"/>
    <s v="Don't kill me until I meet my Dad"/>
    <n v="12500"/>
    <n v="4482"/>
    <x v="2"/>
    <s v="GB"/>
    <s v="GBP"/>
    <n v="1417033610"/>
    <n v="1414438010"/>
    <x v="183"/>
    <d v="2014-11-26T20:26:50"/>
    <x v="3"/>
    <b v="0"/>
    <n v="12"/>
    <b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184"/>
    <d v="2014-09-01T03:59:00"/>
    <x v="3"/>
    <b v="0"/>
    <n v="2"/>
    <b v="0"/>
    <x v="3"/>
  </r>
  <r>
    <n v="185"/>
    <s v="BLANK Short Movie"/>
    <s v="Love has no boundaries!"/>
    <n v="40000"/>
    <n v="2200"/>
    <x v="2"/>
    <s v="NO"/>
    <s v="NOK"/>
    <n v="1471557139"/>
    <n v="1468965139"/>
    <x v="185"/>
    <d v="2016-08-18T21:52:19"/>
    <x v="2"/>
    <b v="0"/>
    <n v="10"/>
    <b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186"/>
    <d v="2017-03-03T20:00:00"/>
    <x v="1"/>
    <b v="0"/>
    <n v="0"/>
    <b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187"/>
    <d v="2015-07-21T06:59:00"/>
    <x v="0"/>
    <b v="0"/>
    <n v="5"/>
    <b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188"/>
    <d v="2014-09-05T04:23:35"/>
    <x v="3"/>
    <b v="0"/>
    <n v="0"/>
    <b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189"/>
    <d v="2016-09-03T16:34:37"/>
    <x v="2"/>
    <b v="0"/>
    <n v="5"/>
    <b v="0"/>
    <x v="3"/>
  </r>
  <r>
    <n v="190"/>
    <s v="REGIONRAT, the movie"/>
    <s v="Because hope can be a 4 letter word"/>
    <n v="12000"/>
    <n v="50"/>
    <x v="2"/>
    <s v="US"/>
    <s v="USD"/>
    <n v="1466091446"/>
    <n v="1465227446"/>
    <x v="190"/>
    <d v="2016-06-16T15:37:26"/>
    <x v="2"/>
    <b v="0"/>
    <n v="1"/>
    <b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191"/>
    <d v="2015-10-02T10:35:38"/>
    <x v="0"/>
    <b v="0"/>
    <n v="3"/>
    <b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192"/>
    <d v="2014-10-17T19:00:32"/>
    <x v="3"/>
    <b v="0"/>
    <n v="3"/>
    <b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193"/>
    <d v="2014-11-28T23:26:06"/>
    <x v="3"/>
    <b v="0"/>
    <n v="0"/>
    <b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194"/>
    <d v="2016-03-06T23:55:31"/>
    <x v="2"/>
    <b v="0"/>
    <n v="3"/>
    <b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195"/>
    <d v="2015-07-10T16:05:32"/>
    <x v="0"/>
    <b v="0"/>
    <n v="0"/>
    <b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196"/>
    <d v="2015-10-10T21:00:00"/>
    <x v="0"/>
    <b v="0"/>
    <n v="19"/>
    <b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197"/>
    <d v="2017-02-17T21:00:00"/>
    <x v="1"/>
    <b v="0"/>
    <n v="8"/>
    <b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198"/>
    <d v="2014-10-05T09:12:02"/>
    <x v="3"/>
    <b v="0"/>
    <n v="6"/>
    <b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199"/>
    <d v="2016-09-01T02:58:22"/>
    <x v="2"/>
    <b v="0"/>
    <n v="0"/>
    <b v="0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200"/>
    <d v="2014-09-15T02:00:03"/>
    <x v="3"/>
    <b v="0"/>
    <n v="18"/>
    <b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201"/>
    <d v="2015-02-08T19:38:49"/>
    <x v="0"/>
    <b v="0"/>
    <n v="7"/>
    <b v="0"/>
    <x v="3"/>
  </r>
  <r>
    <n v="202"/>
    <s v="Modern Gangsters"/>
    <s v="new web series created by jonney terry"/>
    <n v="6000"/>
    <n v="0"/>
    <x v="2"/>
    <s v="US"/>
    <s v="USD"/>
    <n v="1444337940"/>
    <n v="1441750564"/>
    <x v="202"/>
    <d v="2015-10-08T20:59:00"/>
    <x v="0"/>
    <b v="0"/>
    <n v="0"/>
    <b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203"/>
    <d v="2015-01-29T20:21:04"/>
    <x v="0"/>
    <b v="0"/>
    <n v="8"/>
    <b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204"/>
    <d v="2016-08-04T14:00:03"/>
    <x v="2"/>
    <b v="0"/>
    <n v="1293"/>
    <b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205"/>
    <d v="2015-10-06T15:10:22"/>
    <x v="0"/>
    <b v="0"/>
    <n v="17"/>
    <b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206"/>
    <d v="2016-08-06T00:06:23"/>
    <x v="2"/>
    <b v="0"/>
    <n v="0"/>
    <b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207"/>
    <d v="2015-01-04T04:43:58"/>
    <x v="0"/>
    <b v="0"/>
    <n v="13"/>
    <b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208"/>
    <d v="2014-12-16T08:52:47"/>
    <x v="3"/>
    <b v="0"/>
    <n v="0"/>
    <b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209"/>
    <d v="2015-07-10T22:08:55"/>
    <x v="0"/>
    <b v="0"/>
    <n v="0"/>
    <b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210"/>
    <d v="2015-10-01T05:00:00"/>
    <x v="0"/>
    <b v="0"/>
    <n v="33"/>
    <b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211"/>
    <d v="2015-09-19T03:50:17"/>
    <x v="0"/>
    <b v="0"/>
    <n v="12"/>
    <b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212"/>
    <d v="2016-04-16T20:08:40"/>
    <x v="2"/>
    <b v="0"/>
    <n v="1"/>
    <b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213"/>
    <d v="2015-08-16T14:06:41"/>
    <x v="0"/>
    <b v="0"/>
    <n v="1"/>
    <b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214"/>
    <d v="2015-03-06T15:22:29"/>
    <x v="0"/>
    <b v="0"/>
    <n v="1"/>
    <b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215"/>
    <d v="2016-02-17T23:59:00"/>
    <x v="2"/>
    <b v="0"/>
    <n v="1"/>
    <b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216"/>
    <d v="2015-04-22T22:00:37"/>
    <x v="0"/>
    <b v="0"/>
    <n v="84"/>
    <b v="0"/>
    <x v="3"/>
  </r>
  <r>
    <n v="217"/>
    <s v="Bitch"/>
    <s v="A roadmovie by paw"/>
    <n v="100000"/>
    <n v="11943"/>
    <x v="2"/>
    <s v="SE"/>
    <s v="SEK"/>
    <n v="1419780149"/>
    <n v="1417101749"/>
    <x v="217"/>
    <d v="2014-12-28T15:22:29"/>
    <x v="3"/>
    <b v="0"/>
    <n v="38"/>
    <b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218"/>
    <d v="2015-05-15T15:04:49"/>
    <x v="0"/>
    <b v="0"/>
    <n v="1"/>
    <b v="0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219"/>
    <d v="2016-04-01T06:59:00"/>
    <x v="2"/>
    <b v="0"/>
    <n v="76"/>
    <b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220"/>
    <d v="2015-08-20T20:06:00"/>
    <x v="0"/>
    <b v="0"/>
    <n v="3"/>
    <b v="0"/>
    <x v="3"/>
  </r>
  <r>
    <n v="221"/>
    <s v="Archetypes"/>
    <s v="Film about Schizophrenia with Surreal Twists!"/>
    <n v="50000"/>
    <n v="0"/>
    <x v="2"/>
    <s v="US"/>
    <s v="USD"/>
    <n v="1427569564"/>
    <n v="1422389164"/>
    <x v="221"/>
    <d v="2015-03-28T19:06:04"/>
    <x v="0"/>
    <b v="0"/>
    <n v="0"/>
    <b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222"/>
    <d v="2015-03-27T02:39:00"/>
    <x v="0"/>
    <b v="0"/>
    <n v="2"/>
    <b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223"/>
    <d v="2016-05-22T01:05:00"/>
    <x v="2"/>
    <b v="0"/>
    <n v="0"/>
    <b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224"/>
    <d v="2015-07-10T05:38:46"/>
    <x v="0"/>
    <b v="0"/>
    <n v="0"/>
    <b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225"/>
    <d v="2016-04-08T22:04:14"/>
    <x v="2"/>
    <b v="0"/>
    <n v="0"/>
    <b v="0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226"/>
    <d v="2015-05-31T09:29:00"/>
    <x v="0"/>
    <b v="0"/>
    <n v="2"/>
    <b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227"/>
    <d v="2015-07-09T21:27:21"/>
    <x v="0"/>
    <b v="0"/>
    <n v="0"/>
    <b v="0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228"/>
    <d v="2015-06-01T16:28:25"/>
    <x v="0"/>
    <b v="0"/>
    <n v="0"/>
    <b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229"/>
    <d v="2016-02-13T22:24:57"/>
    <x v="2"/>
    <b v="0"/>
    <n v="0"/>
    <b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230"/>
    <d v="2015-06-04T18:39:11"/>
    <x v="0"/>
    <b v="0"/>
    <n v="2"/>
    <b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231"/>
    <d v="2016-01-02T23:00:51"/>
    <x v="2"/>
    <b v="0"/>
    <n v="0"/>
    <b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232"/>
    <d v="2015-02-27T19:49:06"/>
    <x v="0"/>
    <b v="0"/>
    <n v="7"/>
    <b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233"/>
    <d v="2016-09-29T21:52:52"/>
    <x v="2"/>
    <b v="0"/>
    <n v="0"/>
    <b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234"/>
    <d v="2015-06-21T00:50:59"/>
    <x v="0"/>
    <b v="0"/>
    <n v="5"/>
    <b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235"/>
    <d v="2015-07-09T21:48:17"/>
    <x v="0"/>
    <b v="0"/>
    <n v="0"/>
    <b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236"/>
    <d v="2016-01-05T00:00:00"/>
    <x v="2"/>
    <b v="0"/>
    <n v="0"/>
    <b v="0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x v="237"/>
    <d v="2016-03-08T13:51:09"/>
    <x v="2"/>
    <b v="0"/>
    <n v="1"/>
    <b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238"/>
    <d v="2016-12-30T09:00:00"/>
    <x v="2"/>
    <b v="0"/>
    <n v="0"/>
    <b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239"/>
    <d v="2015-11-08T12:00:00"/>
    <x v="0"/>
    <b v="0"/>
    <n v="5"/>
    <b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240"/>
    <d v="2013-05-05T17:00:11"/>
    <x v="4"/>
    <b v="1"/>
    <n v="137"/>
    <b v="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241"/>
    <d v="2014-12-21T16:45:04"/>
    <x v="3"/>
    <b v="1"/>
    <n v="376"/>
    <b v="1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242"/>
    <d v="2011-12-20T11:49:50"/>
    <x v="6"/>
    <b v="1"/>
    <n v="202"/>
    <b v="1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243"/>
    <d v="2014-02-22T01:08:24"/>
    <x v="3"/>
    <b v="1"/>
    <n v="328"/>
    <b v="1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244"/>
    <d v="2010-03-16T07:06:00"/>
    <x v="7"/>
    <b v="1"/>
    <n v="84"/>
    <b v="1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245"/>
    <d v="2012-08-16T01:16:25"/>
    <x v="5"/>
    <b v="1"/>
    <n v="96"/>
    <b v="1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246"/>
    <d v="2010-12-18T09:43:25"/>
    <x v="7"/>
    <b v="1"/>
    <n v="223"/>
    <b v="1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x v="247"/>
    <d v="2010-10-16T03:39:00"/>
    <x v="7"/>
    <b v="1"/>
    <n v="62"/>
    <b v="1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248"/>
    <d v="2012-01-07T18:35:09"/>
    <x v="5"/>
    <b v="1"/>
    <n v="146"/>
    <b v="1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249"/>
    <d v="2010-08-22T17:40:00"/>
    <x v="7"/>
    <b v="1"/>
    <n v="235"/>
    <b v="1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250"/>
    <d v="2013-06-06T13:34:51"/>
    <x v="4"/>
    <b v="1"/>
    <n v="437"/>
    <b v="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251"/>
    <d v="2012-05-16T19:00:00"/>
    <x v="5"/>
    <b v="1"/>
    <n v="77"/>
    <b v="1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252"/>
    <d v="2010-06-01T03:59:00"/>
    <x v="7"/>
    <b v="1"/>
    <n v="108"/>
    <b v="1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253"/>
    <d v="2012-02-15T15:37:15"/>
    <x v="5"/>
    <b v="1"/>
    <n v="7"/>
    <b v="1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254"/>
    <d v="2015-10-17T02:00:00"/>
    <x v="0"/>
    <b v="1"/>
    <n v="314"/>
    <b v="1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255"/>
    <d v="2011-03-16T11:38:02"/>
    <x v="6"/>
    <b v="1"/>
    <n v="188"/>
    <b v="1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256"/>
    <d v="2013-03-16T18:27:47"/>
    <x v="4"/>
    <b v="1"/>
    <n v="275"/>
    <b v="1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257"/>
    <d v="2016-05-19T15:02:42"/>
    <x v="2"/>
    <b v="1"/>
    <n v="560"/>
    <b v="1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258"/>
    <d v="2011-06-18T01:14:26"/>
    <x v="6"/>
    <b v="1"/>
    <n v="688"/>
    <b v="1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259"/>
    <d v="2015-04-08T17:42:49"/>
    <x v="0"/>
    <b v="1"/>
    <n v="942"/>
    <b v="1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260"/>
    <d v="2010-07-17T09:59:00"/>
    <x v="7"/>
    <b v="1"/>
    <n v="88"/>
    <b v="1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261"/>
    <d v="2012-06-07T14:55:00"/>
    <x v="5"/>
    <b v="1"/>
    <n v="220"/>
    <b v="1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262"/>
    <d v="2011-02-26T05:57:08"/>
    <x v="6"/>
    <b v="1"/>
    <n v="145"/>
    <b v="1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263"/>
    <d v="2012-09-27T22:54:54"/>
    <x v="5"/>
    <b v="1"/>
    <n v="963"/>
    <b v="1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264"/>
    <d v="2012-05-11T14:53:15"/>
    <x v="5"/>
    <b v="1"/>
    <n v="91"/>
    <b v="1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265"/>
    <d v="2010-05-10T20:16:00"/>
    <x v="7"/>
    <b v="1"/>
    <n v="58"/>
    <b v="1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266"/>
    <d v="2010-04-23T03:51:00"/>
    <x v="7"/>
    <b v="1"/>
    <n v="36"/>
    <b v="1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267"/>
    <d v="2014-06-25T10:51:39"/>
    <x v="3"/>
    <b v="1"/>
    <n v="165"/>
    <b v="1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268"/>
    <d v="2011-11-07T04:39:38"/>
    <x v="6"/>
    <b v="1"/>
    <n v="111"/>
    <b v="1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269"/>
    <d v="2017-02-22T04:43:42"/>
    <x v="1"/>
    <b v="1"/>
    <n v="1596"/>
    <b v="1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270"/>
    <d v="2011-05-25T04:00:00"/>
    <x v="6"/>
    <b v="1"/>
    <n v="61"/>
    <b v="1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271"/>
    <d v="2014-01-02T08:00:00"/>
    <x v="3"/>
    <b v="1"/>
    <n v="287"/>
    <b v="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272"/>
    <d v="2010-04-28T18:49:00"/>
    <x v="7"/>
    <b v="1"/>
    <n v="65"/>
    <b v="1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273"/>
    <d v="2011-07-03T11:57:46"/>
    <x v="6"/>
    <b v="1"/>
    <n v="118"/>
    <b v="1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274"/>
    <d v="2012-04-05T06:59:00"/>
    <x v="5"/>
    <b v="1"/>
    <n v="113"/>
    <b v="1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275"/>
    <d v="2012-11-10T01:46:06"/>
    <x v="5"/>
    <b v="1"/>
    <n v="332"/>
    <b v="1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276"/>
    <d v="2012-04-28T00:57:54"/>
    <x v="5"/>
    <b v="1"/>
    <n v="62"/>
    <b v="1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277"/>
    <d v="2015-05-23T21:23:39"/>
    <x v="0"/>
    <b v="1"/>
    <n v="951"/>
    <b v="1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278"/>
    <d v="2012-10-12T00:58:59"/>
    <x v="5"/>
    <b v="1"/>
    <n v="415"/>
    <b v="1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279"/>
    <d v="2017-02-27T02:01:00"/>
    <x v="1"/>
    <b v="1"/>
    <n v="305"/>
    <b v="1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280"/>
    <d v="2014-05-30T14:10:35"/>
    <x v="3"/>
    <b v="1"/>
    <n v="2139"/>
    <b v="1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281"/>
    <d v="2009-08-10T19:26:00"/>
    <x v="8"/>
    <b v="1"/>
    <n v="79"/>
    <b v="1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282"/>
    <d v="2010-02-22T22:00:00"/>
    <x v="7"/>
    <b v="1"/>
    <n v="179"/>
    <b v="1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283"/>
    <d v="2011-06-01T04:59:00"/>
    <x v="6"/>
    <b v="1"/>
    <n v="202"/>
    <b v="1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284"/>
    <d v="2012-01-21T17:43:00"/>
    <x v="5"/>
    <b v="1"/>
    <n v="760"/>
    <b v="1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285"/>
    <d v="2013-09-19T18:08:48"/>
    <x v="4"/>
    <b v="1"/>
    <n v="563"/>
    <b v="1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286"/>
    <d v="2013-03-25T18:35:24"/>
    <x v="4"/>
    <b v="1"/>
    <n v="135"/>
    <b v="1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287"/>
    <d v="2012-11-02T04:00:00"/>
    <x v="5"/>
    <b v="1"/>
    <n v="290"/>
    <b v="1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288"/>
    <d v="2012-06-26T04:03:13"/>
    <x v="5"/>
    <b v="1"/>
    <n v="447"/>
    <b v="1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289"/>
    <d v="2013-11-02T10:57:14"/>
    <x v="4"/>
    <b v="1"/>
    <n v="232"/>
    <b v="1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290"/>
    <d v="2011-02-02T07:59:00"/>
    <x v="6"/>
    <b v="1"/>
    <n v="168"/>
    <b v="1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291"/>
    <d v="2013-05-01T00:01:00"/>
    <x v="4"/>
    <b v="1"/>
    <n v="128"/>
    <b v="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292"/>
    <d v="2011-10-29T03:59:00"/>
    <x v="6"/>
    <b v="1"/>
    <n v="493"/>
    <b v="1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293"/>
    <d v="2014-04-20T16:01:54"/>
    <x v="3"/>
    <b v="1"/>
    <n v="131"/>
    <b v="1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294"/>
    <d v="2010-07-19T16:00:00"/>
    <x v="7"/>
    <b v="1"/>
    <n v="50"/>
    <b v="1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295"/>
    <d v="2013-11-01T00:00:00"/>
    <x v="4"/>
    <b v="1"/>
    <n v="665"/>
    <b v="1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296"/>
    <d v="2012-09-07T11:24:43"/>
    <x v="5"/>
    <b v="1"/>
    <n v="129"/>
    <b v="1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297"/>
    <d v="2015-05-01T03:59:00"/>
    <x v="0"/>
    <b v="1"/>
    <n v="142"/>
    <b v="1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298"/>
    <d v="2014-05-09T21:00:00"/>
    <x v="3"/>
    <b v="1"/>
    <n v="2436"/>
    <b v="1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299"/>
    <d v="2010-11-17T06:24:20"/>
    <x v="7"/>
    <b v="1"/>
    <n v="244"/>
    <b v="1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300"/>
    <d v="2011-04-24T23:02:18"/>
    <x v="6"/>
    <b v="1"/>
    <n v="298"/>
    <b v="1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301"/>
    <d v="2013-03-19T16:42:15"/>
    <x v="4"/>
    <b v="1"/>
    <n v="251"/>
    <b v="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302"/>
    <d v="2012-02-24T20:33:58"/>
    <x v="5"/>
    <b v="1"/>
    <n v="108"/>
    <b v="1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303"/>
    <d v="2012-06-02T01:42:26"/>
    <x v="5"/>
    <b v="1"/>
    <n v="82"/>
    <b v="1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304"/>
    <d v="2012-09-01T02:00:00"/>
    <x v="5"/>
    <b v="1"/>
    <n v="74"/>
    <b v="1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305"/>
    <d v="2012-03-10T15:07:29"/>
    <x v="5"/>
    <b v="1"/>
    <n v="189"/>
    <b v="1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306"/>
    <d v="2013-03-20T19:05:33"/>
    <x v="4"/>
    <b v="1"/>
    <n v="80"/>
    <b v="1"/>
    <x v="4"/>
  </r>
  <r>
    <n v="307"/>
    <s v="Grammar Revolution"/>
    <s v="Why is grammar important?"/>
    <n v="22000"/>
    <n v="24490"/>
    <x v="0"/>
    <s v="US"/>
    <s v="USD"/>
    <n v="1360276801"/>
    <n v="1357684801"/>
    <x v="307"/>
    <d v="2013-02-07T22:40:01"/>
    <x v="4"/>
    <b v="1"/>
    <n v="576"/>
    <b v="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308"/>
    <d v="2011-03-10T16:40:10"/>
    <x v="6"/>
    <b v="1"/>
    <n v="202"/>
    <b v="1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309"/>
    <d v="2012-09-03T18:02:14"/>
    <x v="5"/>
    <b v="1"/>
    <n v="238"/>
    <b v="1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310"/>
    <d v="2011-10-20T02:00:00"/>
    <x v="6"/>
    <b v="1"/>
    <n v="36"/>
    <b v="1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311"/>
    <d v="2012-01-01T07:59:00"/>
    <x v="5"/>
    <b v="1"/>
    <n v="150"/>
    <b v="1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312"/>
    <d v="2013-04-14T21:03:52"/>
    <x v="4"/>
    <b v="1"/>
    <n v="146"/>
    <b v="1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313"/>
    <d v="2010-08-11T15:59:00"/>
    <x v="7"/>
    <b v="1"/>
    <n v="222"/>
    <b v="1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314"/>
    <d v="2013-03-01T19:59:48"/>
    <x v="4"/>
    <b v="1"/>
    <n v="120"/>
    <b v="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315"/>
    <d v="2012-08-22T18:32:14"/>
    <x v="5"/>
    <b v="1"/>
    <n v="126"/>
    <b v="1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316"/>
    <d v="2014-12-11T04:59:00"/>
    <x v="3"/>
    <b v="1"/>
    <n v="158"/>
    <b v="1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317"/>
    <d v="2013-12-11T16:14:43"/>
    <x v="4"/>
    <b v="1"/>
    <n v="316"/>
    <b v="1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318"/>
    <d v="2013-03-26T23:55:51"/>
    <x v="4"/>
    <b v="1"/>
    <n v="284"/>
    <b v="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319"/>
    <d v="2010-02-02T07:59:00"/>
    <x v="7"/>
    <b v="1"/>
    <n v="51"/>
    <b v="1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320"/>
    <d v="2015-12-22T23:00:00"/>
    <x v="0"/>
    <b v="1"/>
    <n v="158"/>
    <b v="1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x v="321"/>
    <d v="2016-11-08T11:43:06"/>
    <x v="2"/>
    <b v="1"/>
    <n v="337"/>
    <b v="1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322"/>
    <d v="2016-05-13T13:40:48"/>
    <x v="2"/>
    <b v="1"/>
    <n v="186"/>
    <b v="1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323"/>
    <d v="2016-12-21T07:59:00"/>
    <x v="2"/>
    <b v="1"/>
    <n v="58"/>
    <b v="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324"/>
    <d v="2015-08-01T15:01:48"/>
    <x v="0"/>
    <b v="1"/>
    <n v="82"/>
    <b v="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325"/>
    <d v="2016-12-20T04:30:33"/>
    <x v="2"/>
    <b v="1"/>
    <n v="736"/>
    <b v="1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326"/>
    <d v="2017-03-14T22:57:00"/>
    <x v="1"/>
    <b v="1"/>
    <n v="1151"/>
    <b v="1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327"/>
    <d v="2015-03-22T08:00:00"/>
    <x v="0"/>
    <b v="1"/>
    <n v="34"/>
    <b v="1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328"/>
    <d v="2015-11-01T04:00:00"/>
    <x v="0"/>
    <b v="1"/>
    <n v="498"/>
    <b v="1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329"/>
    <d v="2015-11-07T04:00:00"/>
    <x v="0"/>
    <b v="1"/>
    <n v="167"/>
    <b v="1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330"/>
    <d v="2013-05-17T03:59:00"/>
    <x v="4"/>
    <b v="1"/>
    <n v="340"/>
    <b v="1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331"/>
    <d v="2016-06-17T13:57:14"/>
    <x v="2"/>
    <b v="1"/>
    <n v="438"/>
    <b v="1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332"/>
    <d v="2015-10-28T08:00:00"/>
    <x v="0"/>
    <b v="1"/>
    <n v="555"/>
    <b v="1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333"/>
    <d v="2016-04-07T14:16:31"/>
    <x v="2"/>
    <b v="1"/>
    <n v="266"/>
    <b v="1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334"/>
    <d v="2015-05-15T19:00:00"/>
    <x v="0"/>
    <b v="1"/>
    <n v="69"/>
    <b v="1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335"/>
    <d v="2015-05-08T22:00:00"/>
    <x v="0"/>
    <b v="1"/>
    <n v="80"/>
    <b v="1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336"/>
    <d v="2015-11-13T15:18:38"/>
    <x v="0"/>
    <b v="1"/>
    <n v="493"/>
    <b v="1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337"/>
    <d v="2015-03-14T02:05:08"/>
    <x v="0"/>
    <b v="1"/>
    <n v="31"/>
    <b v="1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338"/>
    <d v="2016-09-03T01:00:00"/>
    <x v="2"/>
    <b v="1"/>
    <n v="236"/>
    <b v="1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339"/>
    <d v="2015-04-29T18:14:28"/>
    <x v="0"/>
    <b v="1"/>
    <n v="89"/>
    <b v="1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340"/>
    <d v="2017-03-08T21:00:00"/>
    <x v="1"/>
    <b v="1"/>
    <n v="299"/>
    <b v="1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341"/>
    <d v="2014-10-01T03:59:00"/>
    <x v="3"/>
    <b v="1"/>
    <n v="55"/>
    <b v="1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342"/>
    <d v="2016-04-29T18:44:25"/>
    <x v="2"/>
    <b v="1"/>
    <n v="325"/>
    <b v="1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343"/>
    <d v="2014-11-14T03:00:00"/>
    <x v="3"/>
    <b v="1"/>
    <n v="524"/>
    <b v="1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344"/>
    <d v="2015-06-01T02:20:00"/>
    <x v="0"/>
    <b v="1"/>
    <n v="285"/>
    <b v="1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345"/>
    <d v="2015-05-20T22:39:50"/>
    <x v="0"/>
    <b v="1"/>
    <n v="179"/>
    <b v="1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346"/>
    <d v="2015-10-14T12:00:21"/>
    <x v="0"/>
    <b v="1"/>
    <n v="188"/>
    <b v="1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347"/>
    <d v="2015-11-14T12:53:29"/>
    <x v="0"/>
    <b v="1"/>
    <n v="379"/>
    <b v="1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348"/>
    <d v="2015-08-21T14:05:16"/>
    <x v="0"/>
    <b v="1"/>
    <n v="119"/>
    <b v="1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349"/>
    <d v="2017-02-24T11:58:28"/>
    <x v="1"/>
    <b v="1"/>
    <n v="167"/>
    <b v="1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350"/>
    <d v="2016-09-11T03:59:00"/>
    <x v="2"/>
    <b v="1"/>
    <n v="221"/>
    <b v="1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351"/>
    <d v="2016-04-07T22:09:14"/>
    <x v="2"/>
    <b v="1"/>
    <n v="964"/>
    <b v="1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352"/>
    <d v="2014-10-08T04:01:08"/>
    <x v="3"/>
    <b v="1"/>
    <n v="286"/>
    <b v="1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353"/>
    <d v="2015-11-19T20:00:19"/>
    <x v="0"/>
    <b v="1"/>
    <n v="613"/>
    <b v="1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354"/>
    <d v="2016-04-08T18:52:01"/>
    <x v="2"/>
    <b v="1"/>
    <n v="29"/>
    <b v="1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355"/>
    <d v="2014-12-01T08:03:14"/>
    <x v="3"/>
    <b v="1"/>
    <n v="165"/>
    <b v="1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356"/>
    <d v="2016-03-16T18:16:33"/>
    <x v="2"/>
    <b v="1"/>
    <n v="97"/>
    <b v="1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357"/>
    <d v="2015-04-24T05:19:57"/>
    <x v="0"/>
    <b v="1"/>
    <n v="303"/>
    <b v="1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358"/>
    <d v="2016-06-15T15:00:00"/>
    <x v="2"/>
    <b v="1"/>
    <n v="267"/>
    <b v="1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359"/>
    <d v="2014-11-14T05:12:00"/>
    <x v="3"/>
    <b v="1"/>
    <n v="302"/>
    <b v="1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360"/>
    <d v="2015-07-23T03:11:00"/>
    <x v="0"/>
    <b v="0"/>
    <n v="87"/>
    <b v="1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361"/>
    <d v="2014-11-23T01:01:46"/>
    <x v="3"/>
    <b v="0"/>
    <n v="354"/>
    <b v="1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362"/>
    <d v="2014-08-08T00:00:00"/>
    <x v="3"/>
    <b v="0"/>
    <n v="86"/>
    <b v="1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363"/>
    <d v="2010-05-02T19:22:00"/>
    <x v="7"/>
    <b v="0"/>
    <n v="26"/>
    <b v="1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364"/>
    <d v="2014-06-21T03:59:00"/>
    <x v="3"/>
    <b v="0"/>
    <n v="113"/>
    <b v="1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365"/>
    <d v="2014-02-28T14:33:19"/>
    <x v="3"/>
    <b v="0"/>
    <n v="65"/>
    <b v="1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366"/>
    <d v="2012-05-20T19:01:58"/>
    <x v="5"/>
    <b v="0"/>
    <n v="134"/>
    <b v="1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367"/>
    <d v="2013-05-01T04:59:00"/>
    <x v="4"/>
    <b v="0"/>
    <n v="119"/>
    <b v="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368"/>
    <d v="2015-03-15T13:32:02"/>
    <x v="0"/>
    <b v="0"/>
    <n v="159"/>
    <b v="1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369"/>
    <d v="2012-01-15T13:14:29"/>
    <x v="5"/>
    <b v="0"/>
    <n v="167"/>
    <b v="1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370"/>
    <d v="2017-01-06T19:05:00"/>
    <x v="1"/>
    <b v="0"/>
    <n v="43"/>
    <b v="1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371"/>
    <d v="2013-02-01T18:25:39"/>
    <x v="4"/>
    <b v="0"/>
    <n v="1062"/>
    <b v="1"/>
    <x v="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372"/>
    <d v="2016-04-05T16:00:00"/>
    <x v="2"/>
    <b v="0"/>
    <n v="9"/>
    <b v="1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373"/>
    <d v="2012-07-18T21:53:18"/>
    <x v="5"/>
    <b v="0"/>
    <n v="89"/>
    <b v="1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374"/>
    <d v="2011-09-16T21:20:31"/>
    <x v="6"/>
    <b v="0"/>
    <n v="174"/>
    <b v="1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375"/>
    <d v="2014-03-01T17:18:00"/>
    <x v="3"/>
    <b v="0"/>
    <n v="14"/>
    <b v="1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376"/>
    <d v="2016-08-25T10:51:56"/>
    <x v="2"/>
    <b v="0"/>
    <n v="48"/>
    <b v="1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377"/>
    <d v="2015-11-14T07:01:00"/>
    <x v="0"/>
    <b v="0"/>
    <n v="133"/>
    <b v="1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378"/>
    <d v="2016-01-25T23:52:00"/>
    <x v="2"/>
    <b v="0"/>
    <n v="83"/>
    <b v="1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379"/>
    <d v="2012-05-03T16:31:12"/>
    <x v="5"/>
    <b v="0"/>
    <n v="149"/>
    <b v="1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380"/>
    <d v="2016-01-23T17:16:32"/>
    <x v="2"/>
    <b v="0"/>
    <n v="49"/>
    <b v="1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381"/>
    <d v="2012-07-30T05:00:00"/>
    <x v="5"/>
    <b v="0"/>
    <n v="251"/>
    <b v="1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382"/>
    <d v="2012-09-06T17:01:40"/>
    <x v="5"/>
    <b v="0"/>
    <n v="22"/>
    <b v="1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383"/>
    <d v="2014-05-19T02:49:19"/>
    <x v="3"/>
    <b v="0"/>
    <n v="48"/>
    <b v="1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384"/>
    <d v="2015-01-06T18:45:47"/>
    <x v="0"/>
    <b v="0"/>
    <n v="383"/>
    <b v="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385"/>
    <d v="2014-11-21T15:01:41"/>
    <x v="3"/>
    <b v="0"/>
    <n v="237"/>
    <b v="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386"/>
    <d v="2015-08-10T22:49:51"/>
    <x v="0"/>
    <b v="0"/>
    <n v="13"/>
    <b v="1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387"/>
    <d v="2015-08-15T06:00:00"/>
    <x v="0"/>
    <b v="0"/>
    <n v="562"/>
    <b v="1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388"/>
    <d v="2016-07-28T01:49:40"/>
    <x v="2"/>
    <b v="0"/>
    <n v="71"/>
    <b v="1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389"/>
    <d v="2014-03-07T22:59:00"/>
    <x v="3"/>
    <b v="0"/>
    <n v="1510"/>
    <b v="1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390"/>
    <d v="2015-05-08T00:52:52"/>
    <x v="0"/>
    <b v="0"/>
    <n v="14"/>
    <b v="1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391"/>
    <d v="2011-12-18T00:59:00"/>
    <x v="6"/>
    <b v="0"/>
    <n v="193"/>
    <b v="1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392"/>
    <d v="2011-09-08T03:00:00"/>
    <x v="6"/>
    <b v="0"/>
    <n v="206"/>
    <b v="1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393"/>
    <d v="2013-10-10T17:00:52"/>
    <x v="4"/>
    <b v="0"/>
    <n v="351"/>
    <b v="1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394"/>
    <d v="2016-04-17T18:38:02"/>
    <x v="2"/>
    <b v="0"/>
    <n v="50"/>
    <b v="1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395"/>
    <d v="2012-04-27T21:32:00"/>
    <x v="5"/>
    <b v="0"/>
    <n v="184"/>
    <b v="1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396"/>
    <d v="2012-07-07T13:33:26"/>
    <x v="5"/>
    <b v="0"/>
    <n v="196"/>
    <b v="1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397"/>
    <d v="2010-09-01T03:44:00"/>
    <x v="7"/>
    <b v="0"/>
    <n v="229"/>
    <b v="1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398"/>
    <d v="2015-04-29T19:02:06"/>
    <x v="0"/>
    <b v="0"/>
    <n v="67"/>
    <b v="1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399"/>
    <d v="2016-12-14T12:00:00"/>
    <x v="2"/>
    <b v="0"/>
    <n v="95"/>
    <b v="1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400"/>
    <d v="2014-05-17T03:30:00"/>
    <x v="3"/>
    <b v="0"/>
    <n v="62"/>
    <b v="1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401"/>
    <d v="2011-08-07T20:12:50"/>
    <x v="6"/>
    <b v="0"/>
    <n v="73"/>
    <b v="1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402"/>
    <d v="2015-11-05T13:56:57"/>
    <x v="0"/>
    <b v="0"/>
    <n v="43"/>
    <b v="1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403"/>
    <d v="2011-08-10T07:08:00"/>
    <x v="6"/>
    <b v="0"/>
    <n v="70"/>
    <b v="1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404"/>
    <d v="2014-02-05T23:04:00"/>
    <x v="3"/>
    <b v="0"/>
    <n v="271"/>
    <b v="1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405"/>
    <d v="2014-03-06T02:02:19"/>
    <x v="3"/>
    <b v="0"/>
    <n v="55"/>
    <b v="1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406"/>
    <d v="2011-05-09T05:59:00"/>
    <x v="6"/>
    <b v="0"/>
    <n v="35"/>
    <b v="1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407"/>
    <d v="2011-11-19T21:54:10"/>
    <x v="6"/>
    <b v="0"/>
    <n v="22"/>
    <b v="1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408"/>
    <d v="2013-11-05T18:39:50"/>
    <x v="4"/>
    <b v="0"/>
    <n v="38"/>
    <b v="1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409"/>
    <d v="2016-07-22T20:42:24"/>
    <x v="2"/>
    <b v="0"/>
    <n v="15"/>
    <b v="1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410"/>
    <d v="2015-06-18T23:33:17"/>
    <x v="0"/>
    <b v="0"/>
    <n v="7"/>
    <b v="1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411"/>
    <d v="2013-12-22T05:00:00"/>
    <x v="4"/>
    <b v="0"/>
    <n v="241"/>
    <b v="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412"/>
    <d v="2012-07-25T17:49:38"/>
    <x v="5"/>
    <b v="0"/>
    <n v="55"/>
    <b v="1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413"/>
    <d v="2012-07-19T21:03:31"/>
    <x v="5"/>
    <b v="0"/>
    <n v="171"/>
    <b v="1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414"/>
    <d v="2013-10-12T01:31:05"/>
    <x v="4"/>
    <b v="0"/>
    <n v="208"/>
    <b v="1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415"/>
    <d v="2014-10-17T12:00:00"/>
    <x v="3"/>
    <b v="0"/>
    <n v="21"/>
    <b v="1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416"/>
    <d v="2014-02-08T09:30:31"/>
    <x v="3"/>
    <b v="0"/>
    <n v="25"/>
    <b v="1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417"/>
    <d v="2013-04-08T04:33:00"/>
    <x v="4"/>
    <b v="0"/>
    <n v="52"/>
    <b v="1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418"/>
    <d v="2015-07-23T06:46:37"/>
    <x v="0"/>
    <b v="0"/>
    <n v="104"/>
    <b v="1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419"/>
    <d v="2013-06-29T20:13:07"/>
    <x v="4"/>
    <b v="0"/>
    <n v="73"/>
    <b v="1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420"/>
    <d v="2014-03-14T04:40:31"/>
    <x v="3"/>
    <b v="0"/>
    <n v="3"/>
    <b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421"/>
    <d v="2015-08-21T11:47:36"/>
    <x v="0"/>
    <b v="0"/>
    <n v="6"/>
    <b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422"/>
    <d v="2014-09-11T06:14:57"/>
    <x v="3"/>
    <b v="0"/>
    <n v="12"/>
    <b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423"/>
    <d v="2013-06-05T22:13:50"/>
    <x v="4"/>
    <b v="0"/>
    <n v="13"/>
    <b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424"/>
    <d v="2012-03-26T08:01:39"/>
    <x v="5"/>
    <b v="0"/>
    <n v="5"/>
    <b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425"/>
    <d v="2015-11-27T21:40:04"/>
    <x v="0"/>
    <b v="0"/>
    <n v="2"/>
    <b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426"/>
    <d v="2016-03-01T17:05:14"/>
    <x v="2"/>
    <b v="0"/>
    <n v="8"/>
    <b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427"/>
    <d v="2015-10-22T18:59:00"/>
    <x v="0"/>
    <b v="0"/>
    <n v="0"/>
    <b v="0"/>
    <x v="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428"/>
    <d v="2014-06-16T22:00:00"/>
    <x v="3"/>
    <b v="0"/>
    <n v="13"/>
    <b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429"/>
    <d v="2009-11-27T04:59:00"/>
    <x v="8"/>
    <b v="0"/>
    <n v="0"/>
    <b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430"/>
    <d v="2013-09-11T02:34:27"/>
    <x v="4"/>
    <b v="0"/>
    <n v="5"/>
    <b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431"/>
    <d v="2016-07-05T20:54:43"/>
    <x v="2"/>
    <b v="0"/>
    <n v="8"/>
    <b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432"/>
    <d v="2015-10-21T17:26:21"/>
    <x v="0"/>
    <b v="0"/>
    <n v="8"/>
    <b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433"/>
    <d v="2015-10-11T15:07:02"/>
    <x v="0"/>
    <b v="0"/>
    <n v="0"/>
    <b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434"/>
    <d v="2013-12-01T21:01:42"/>
    <x v="4"/>
    <b v="0"/>
    <n v="2"/>
    <b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435"/>
    <d v="2013-09-13T17:56:20"/>
    <x v="4"/>
    <b v="0"/>
    <n v="3"/>
    <b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436"/>
    <d v="2013-07-31T08:41:53"/>
    <x v="4"/>
    <b v="0"/>
    <n v="0"/>
    <b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437"/>
    <d v="2016-10-08T07:38:46"/>
    <x v="2"/>
    <b v="0"/>
    <n v="0"/>
    <b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438"/>
    <d v="2015-11-18T07:15:58"/>
    <x v="0"/>
    <b v="0"/>
    <n v="11"/>
    <b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439"/>
    <d v="2014-10-17T18:16:58"/>
    <x v="3"/>
    <b v="0"/>
    <n v="0"/>
    <b v="0"/>
    <x v="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440"/>
    <d v="2016-03-24T22:39:13"/>
    <x v="2"/>
    <b v="0"/>
    <n v="1"/>
    <b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441"/>
    <d v="2013-11-02T19:03:16"/>
    <x v="4"/>
    <b v="0"/>
    <n v="0"/>
    <b v="0"/>
    <x v="5"/>
  </r>
  <r>
    <n v="442"/>
    <s v="The Paranormal Idiot"/>
    <s v="Doomsday is here"/>
    <n v="17000"/>
    <n v="6691"/>
    <x v="2"/>
    <s v="US"/>
    <s v="USD"/>
    <n v="1424380783"/>
    <n v="1421788783"/>
    <x v="442"/>
    <d v="2015-02-19T21:19:43"/>
    <x v="0"/>
    <b v="0"/>
    <n v="17"/>
    <b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443"/>
    <d v="2014-02-10T00:21:41"/>
    <x v="3"/>
    <b v="0"/>
    <n v="2"/>
    <b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444"/>
    <d v="2012-02-15T21:46:01"/>
    <x v="5"/>
    <b v="0"/>
    <n v="1"/>
    <b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445"/>
    <d v="2015-05-21T08:02:55"/>
    <x v="0"/>
    <b v="0"/>
    <n v="2"/>
    <b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446"/>
    <d v="2015-03-04T02:00:20"/>
    <x v="0"/>
    <b v="0"/>
    <n v="16"/>
    <b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447"/>
    <d v="2013-03-23T12:19:23"/>
    <x v="4"/>
    <b v="0"/>
    <n v="1"/>
    <b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448"/>
    <d v="2014-05-14T18:11:35"/>
    <x v="3"/>
    <b v="0"/>
    <n v="4"/>
    <b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449"/>
    <d v="2013-10-17T13:38:05"/>
    <x v="4"/>
    <b v="0"/>
    <n v="5"/>
    <b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450"/>
    <d v="2014-02-14T22:43:20"/>
    <x v="3"/>
    <b v="0"/>
    <n v="7"/>
    <b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451"/>
    <d v="2014-01-25T17:09:51"/>
    <x v="3"/>
    <b v="0"/>
    <n v="0"/>
    <b v="0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452"/>
    <d v="2015-05-13T16:53:35"/>
    <x v="0"/>
    <b v="0"/>
    <n v="12"/>
    <b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453"/>
    <d v="2015-02-19T19:47:59"/>
    <x v="0"/>
    <b v="0"/>
    <n v="2"/>
    <b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454"/>
    <d v="2014-11-26T13:14:00"/>
    <x v="3"/>
    <b v="0"/>
    <n v="5"/>
    <b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455"/>
    <d v="2012-04-17T00:31:00"/>
    <x v="5"/>
    <b v="0"/>
    <n v="2"/>
    <b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456"/>
    <d v="2013-10-22T03:59:00"/>
    <x v="4"/>
    <b v="0"/>
    <n v="3"/>
    <b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457"/>
    <d v="2014-08-16T18:25:12"/>
    <x v="3"/>
    <b v="0"/>
    <n v="0"/>
    <b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458"/>
    <d v="2013-05-14T16:47:40"/>
    <x v="4"/>
    <b v="0"/>
    <n v="49"/>
    <b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459"/>
    <d v="2011-11-13T16:22:07"/>
    <x v="6"/>
    <b v="0"/>
    <n v="1"/>
    <b v="0"/>
    <x v="5"/>
  </r>
  <r>
    <n v="460"/>
    <s v="Darwin's Kiss"/>
    <s v="An animated web series about biological evolution gone haywire."/>
    <n v="8500"/>
    <n v="25"/>
    <x v="2"/>
    <s v="US"/>
    <s v="USD"/>
    <n v="1401595200"/>
    <n v="1398862875"/>
    <x v="460"/>
    <d v="2014-06-01T04:00:00"/>
    <x v="3"/>
    <b v="0"/>
    <n v="2"/>
    <b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461"/>
    <d v="2013-06-02T20:19:27"/>
    <x v="4"/>
    <b v="0"/>
    <n v="0"/>
    <b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462"/>
    <d v="2011-08-10T03:02:21"/>
    <x v="6"/>
    <b v="0"/>
    <n v="0"/>
    <b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463"/>
    <d v="2011-09-24T17:02:33"/>
    <x v="6"/>
    <b v="0"/>
    <n v="11"/>
    <b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464"/>
    <d v="2016-05-18T20:22:15"/>
    <x v="2"/>
    <b v="0"/>
    <n v="1"/>
    <b v="0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465"/>
    <d v="2014-06-27T02:52:54"/>
    <x v="3"/>
    <b v="0"/>
    <n v="8"/>
    <b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466"/>
    <d v="2012-09-07T22:37:44"/>
    <x v="5"/>
    <b v="0"/>
    <n v="5"/>
    <b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467"/>
    <d v="2012-09-28T16:18:54"/>
    <x v="5"/>
    <b v="0"/>
    <n v="39"/>
    <b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468"/>
    <d v="2012-07-11T03:51:05"/>
    <x v="5"/>
    <b v="0"/>
    <n v="0"/>
    <b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469"/>
    <d v="2014-09-05T23:45:24"/>
    <x v="3"/>
    <b v="0"/>
    <n v="0"/>
    <b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470"/>
    <d v="2014-01-16T04:00:00"/>
    <x v="3"/>
    <b v="0"/>
    <n v="2"/>
    <b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471"/>
    <d v="2014-04-19T16:19:39"/>
    <x v="3"/>
    <b v="0"/>
    <n v="170"/>
    <b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472"/>
    <d v="2014-08-23T22:08:38"/>
    <x v="3"/>
    <b v="0"/>
    <n v="5"/>
    <b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473"/>
    <d v="2014-09-17T16:45:19"/>
    <x v="3"/>
    <b v="0"/>
    <n v="14"/>
    <b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474"/>
    <d v="2017-02-17T07:53:49"/>
    <x v="1"/>
    <b v="0"/>
    <n v="1"/>
    <b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475"/>
    <d v="2015-05-06T02:04:03"/>
    <x v="0"/>
    <b v="0"/>
    <n v="0"/>
    <b v="0"/>
    <x v="5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476"/>
    <d v="2014-06-03T03:59:00"/>
    <x v="3"/>
    <b v="0"/>
    <n v="124"/>
    <b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477"/>
    <d v="2012-05-18T20:02:14"/>
    <x v="5"/>
    <b v="0"/>
    <n v="0"/>
    <b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478"/>
    <d v="2015-04-01T20:51:49"/>
    <x v="0"/>
    <b v="0"/>
    <n v="0"/>
    <b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479"/>
    <d v="2014-11-21T10:47:15"/>
    <x v="3"/>
    <b v="0"/>
    <n v="55"/>
    <b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480"/>
    <d v="2013-08-09T12:00:15"/>
    <x v="4"/>
    <b v="0"/>
    <n v="140"/>
    <b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481"/>
    <d v="2012-10-10T16:08:09"/>
    <x v="5"/>
    <b v="0"/>
    <n v="21"/>
    <b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482"/>
    <d v="2016-04-14T14:34:00"/>
    <x v="2"/>
    <b v="0"/>
    <n v="1"/>
    <b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483"/>
    <d v="2013-01-29T04:44:32"/>
    <x v="4"/>
    <b v="0"/>
    <n v="147"/>
    <b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484"/>
    <d v="2015-11-05T23:32:52"/>
    <x v="0"/>
    <b v="0"/>
    <n v="11"/>
    <b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485"/>
    <d v="2013-05-17T12:08:19"/>
    <x v="4"/>
    <b v="0"/>
    <n v="125"/>
    <b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486"/>
    <d v="2014-06-01T22:37:19"/>
    <x v="3"/>
    <b v="0"/>
    <n v="1"/>
    <b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487"/>
    <d v="2016-12-25T15:16:34"/>
    <x v="2"/>
    <b v="0"/>
    <n v="0"/>
    <b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488"/>
    <d v="2017-01-09T01:18:20"/>
    <x v="1"/>
    <b v="0"/>
    <n v="0"/>
    <b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489"/>
    <d v="2012-01-05T11:33:00"/>
    <x v="5"/>
    <b v="0"/>
    <n v="3"/>
    <b v="0"/>
    <x v="5"/>
  </r>
  <r>
    <n v="490"/>
    <s v="PROJECT IS CANCELLED"/>
    <s v="Cancelled"/>
    <n v="1000"/>
    <n v="0"/>
    <x v="2"/>
    <s v="US"/>
    <s v="USD"/>
    <n v="1345677285"/>
    <n v="1343085285"/>
    <x v="490"/>
    <d v="2012-08-22T23:14:45"/>
    <x v="5"/>
    <b v="0"/>
    <n v="0"/>
    <b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491"/>
    <d v="2016-01-27T23:34:59"/>
    <x v="2"/>
    <b v="0"/>
    <n v="0"/>
    <b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492"/>
    <d v="2016-10-13T00:50:30"/>
    <x v="2"/>
    <b v="0"/>
    <n v="0"/>
    <b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493"/>
    <d v="2015-05-20T17:25:38"/>
    <x v="0"/>
    <b v="0"/>
    <n v="0"/>
    <b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494"/>
    <d v="2014-07-03T03:00:00"/>
    <x v="3"/>
    <b v="0"/>
    <n v="3"/>
    <b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495"/>
    <d v="2015-07-16T19:51:45"/>
    <x v="0"/>
    <b v="0"/>
    <n v="0"/>
    <b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496"/>
    <d v="2014-02-10T22:21:14"/>
    <x v="3"/>
    <b v="0"/>
    <n v="1"/>
    <b v="0"/>
    <x v="5"/>
  </r>
  <r>
    <n v="497"/>
    <s v="Galaxy Probe Kids"/>
    <s v="live-action/animated series pilot."/>
    <n v="4480"/>
    <n v="30"/>
    <x v="2"/>
    <s v="US"/>
    <s v="USD"/>
    <n v="1419483600"/>
    <n v="1414889665"/>
    <x v="497"/>
    <d v="2014-12-25T05:00:00"/>
    <x v="3"/>
    <b v="0"/>
    <n v="3"/>
    <b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498"/>
    <d v="2011-12-23T18:17:29"/>
    <x v="6"/>
    <b v="0"/>
    <n v="22"/>
    <b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499"/>
    <d v="2009-10-12T20:59:00"/>
    <x v="8"/>
    <b v="0"/>
    <n v="26"/>
    <b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500"/>
    <d v="2010-05-08T22:16:00"/>
    <x v="7"/>
    <b v="0"/>
    <n v="4"/>
    <b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501"/>
    <d v="2011-07-09T05:37:31"/>
    <x v="6"/>
    <b v="0"/>
    <n v="0"/>
    <b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502"/>
    <d v="2012-03-18T12:17:05"/>
    <x v="5"/>
    <b v="0"/>
    <n v="4"/>
    <b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503"/>
    <d v="2015-01-17T12:38:23"/>
    <x v="0"/>
    <b v="0"/>
    <n v="9"/>
    <b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504"/>
    <d v="2012-04-10T22:36:27"/>
    <x v="5"/>
    <b v="0"/>
    <n v="5"/>
    <b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505"/>
    <d v="2015-12-25T02:21:26"/>
    <x v="0"/>
    <b v="0"/>
    <n v="14"/>
    <b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506"/>
    <d v="2013-08-10T13:15:20"/>
    <x v="4"/>
    <b v="0"/>
    <n v="1"/>
    <b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507"/>
    <d v="2012-10-19T23:00:57"/>
    <x v="5"/>
    <b v="0"/>
    <n v="10"/>
    <b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508"/>
    <d v="2012-05-25T14:14:00"/>
    <x v="5"/>
    <b v="0"/>
    <n v="3"/>
    <b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509"/>
    <d v="2015-06-28T15:09:30"/>
    <x v="0"/>
    <b v="0"/>
    <n v="1"/>
    <b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510"/>
    <d v="2016-03-01T04:13:59"/>
    <x v="2"/>
    <b v="0"/>
    <n v="0"/>
    <b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511"/>
    <d v="2013-04-06T06:16:22"/>
    <x v="4"/>
    <b v="0"/>
    <n v="5"/>
    <b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512"/>
    <d v="2016-11-20T18:48:47"/>
    <x v="2"/>
    <b v="0"/>
    <n v="2"/>
    <b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513"/>
    <d v="2016-08-15T07:00:00"/>
    <x v="2"/>
    <b v="0"/>
    <n v="68"/>
    <b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514"/>
    <d v="2014-08-09T14:44:07"/>
    <x v="3"/>
    <b v="0"/>
    <n v="3"/>
    <b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515"/>
    <d v="2015-12-29T11:46:41"/>
    <x v="0"/>
    <b v="0"/>
    <n v="34"/>
    <b v="0"/>
    <x v="5"/>
  </r>
  <r>
    <n v="516"/>
    <s v="Shipmates"/>
    <s v="A big brother style comedy animation series starring famous seafarers"/>
    <n v="5000"/>
    <n v="0"/>
    <x v="2"/>
    <s v="GB"/>
    <s v="GBP"/>
    <n v="1432752080"/>
    <n v="1427568080"/>
    <x v="516"/>
    <d v="2015-05-27T18:41:20"/>
    <x v="0"/>
    <b v="0"/>
    <n v="0"/>
    <b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517"/>
    <d v="2017-02-02T14:46:01"/>
    <x v="1"/>
    <b v="0"/>
    <n v="3"/>
    <b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518"/>
    <d v="2015-09-06T14:46:00"/>
    <x v="0"/>
    <b v="0"/>
    <n v="0"/>
    <b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519"/>
    <d v="2012-12-05T09:23:41"/>
    <x v="5"/>
    <b v="0"/>
    <n v="70"/>
    <b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520"/>
    <d v="2015-12-10T16:51:01"/>
    <x v="0"/>
    <b v="0"/>
    <n v="34"/>
    <b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521"/>
    <d v="2016-11-01T04:59:00"/>
    <x v="2"/>
    <b v="0"/>
    <n v="56"/>
    <b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522"/>
    <d v="2016-03-20T23:58:45"/>
    <x v="2"/>
    <b v="0"/>
    <n v="31"/>
    <b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523"/>
    <d v="2015-09-21T03:11:16"/>
    <x v="0"/>
    <b v="0"/>
    <n v="84"/>
    <b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524"/>
    <d v="2016-06-01T17:12:49"/>
    <x v="2"/>
    <b v="0"/>
    <n v="130"/>
    <b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525"/>
    <d v="2014-09-13T09:37:21"/>
    <x v="3"/>
    <b v="0"/>
    <n v="12"/>
    <b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526"/>
    <d v="2015-08-07T17:00:00"/>
    <x v="0"/>
    <b v="0"/>
    <n v="23"/>
    <b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527"/>
    <d v="2017-02-17T16:05:00"/>
    <x v="1"/>
    <b v="0"/>
    <n v="158"/>
    <b v="1"/>
    <x v="6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528"/>
    <d v="2015-06-21T21:20:00"/>
    <x v="0"/>
    <b v="0"/>
    <n v="30"/>
    <b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529"/>
    <d v="2017-01-11T05:00:00"/>
    <x v="1"/>
    <b v="0"/>
    <n v="18"/>
    <b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530"/>
    <d v="2015-06-24T02:00:00"/>
    <x v="0"/>
    <b v="0"/>
    <n v="29"/>
    <b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531"/>
    <d v="2016-12-17T06:59:00"/>
    <x v="2"/>
    <b v="0"/>
    <n v="31"/>
    <b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532"/>
    <d v="2016-05-13T00:10:08"/>
    <x v="2"/>
    <b v="0"/>
    <n v="173"/>
    <b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533"/>
    <d v="2016-05-16T10:26:05"/>
    <x v="2"/>
    <b v="0"/>
    <n v="17"/>
    <b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534"/>
    <d v="2015-11-01T23:00:00"/>
    <x v="0"/>
    <b v="0"/>
    <n v="48"/>
    <b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535"/>
    <d v="2017-01-06T13:05:05"/>
    <x v="1"/>
    <b v="0"/>
    <n v="59"/>
    <b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536"/>
    <d v="2015-08-03T18:00:00"/>
    <x v="0"/>
    <b v="0"/>
    <n v="39"/>
    <b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537"/>
    <d v="2015-11-04T19:26:31"/>
    <x v="0"/>
    <b v="0"/>
    <n v="59"/>
    <b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538"/>
    <d v="2016-05-13T19:04:23"/>
    <x v="2"/>
    <b v="0"/>
    <n v="60"/>
    <b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539"/>
    <d v="2016-07-05T01:11:47"/>
    <x v="2"/>
    <b v="0"/>
    <n v="20"/>
    <b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540"/>
    <d v="2015-02-04T19:36:46"/>
    <x v="0"/>
    <b v="0"/>
    <n v="1"/>
    <b v="0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541"/>
    <d v="2015-10-29T01:07:14"/>
    <x v="0"/>
    <b v="0"/>
    <n v="1"/>
    <b v="0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542"/>
    <d v="2016-05-03T16:41:56"/>
    <x v="2"/>
    <b v="0"/>
    <n v="1"/>
    <b v="0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543"/>
    <d v="2014-11-01T02:12:42"/>
    <x v="3"/>
    <b v="0"/>
    <n v="2"/>
    <b v="0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544"/>
    <d v="2016-07-04T15:46:00"/>
    <x v="2"/>
    <b v="0"/>
    <n v="2"/>
    <b v="0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545"/>
    <d v="2015-11-15T15:13:09"/>
    <x v="0"/>
    <b v="0"/>
    <n v="34"/>
    <b v="0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546"/>
    <d v="2015-10-17T16:01:55"/>
    <x v="0"/>
    <b v="0"/>
    <n v="2"/>
    <b v="0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547"/>
    <d v="2016-02-10T16:42:44"/>
    <x v="2"/>
    <b v="0"/>
    <n v="0"/>
    <b v="0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548"/>
    <d v="2015-10-29T21:40:48"/>
    <x v="0"/>
    <b v="0"/>
    <n v="1"/>
    <b v="0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549"/>
    <d v="2015-07-08T15:17:02"/>
    <x v="0"/>
    <b v="0"/>
    <n v="8"/>
    <b v="0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550"/>
    <d v="2017-01-31T05:00:00"/>
    <x v="1"/>
    <b v="0"/>
    <n v="4"/>
    <b v="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551"/>
    <d v="2015-08-01T17:53:00"/>
    <x v="0"/>
    <b v="0"/>
    <n v="28"/>
    <b v="0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552"/>
    <d v="2016-01-09T14:48:16"/>
    <x v="2"/>
    <b v="0"/>
    <n v="0"/>
    <b v="0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553"/>
    <d v="2014-11-14T18:16:31"/>
    <x v="3"/>
    <b v="0"/>
    <n v="6"/>
    <b v="0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554"/>
    <d v="2014-10-19T16:26:12"/>
    <x v="3"/>
    <b v="0"/>
    <n v="22"/>
    <b v="0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555"/>
    <d v="2016-06-12T08:29:03"/>
    <x v="2"/>
    <b v="0"/>
    <n v="0"/>
    <b v="0"/>
    <x v="7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556"/>
    <d v="2016-01-06T20:38:37"/>
    <x v="2"/>
    <b v="0"/>
    <n v="1"/>
    <b v="0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557"/>
    <d v="2016-12-02T23:36:43"/>
    <x v="2"/>
    <b v="0"/>
    <n v="20"/>
    <b v="0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558"/>
    <d v="2015-03-24T20:11:45"/>
    <x v="0"/>
    <b v="0"/>
    <n v="0"/>
    <b v="0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559"/>
    <d v="2015-12-13T06:47:40"/>
    <x v="0"/>
    <b v="0"/>
    <n v="1"/>
    <b v="0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560"/>
    <d v="2014-12-17T18:30:45"/>
    <x v="3"/>
    <b v="0"/>
    <n v="3"/>
    <b v="0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561"/>
    <d v="2015-10-26T15:48:33"/>
    <x v="0"/>
    <b v="0"/>
    <n v="2"/>
    <b v="0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562"/>
    <d v="2016-12-18T09:20:15"/>
    <x v="2"/>
    <b v="0"/>
    <n v="0"/>
    <b v="0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563"/>
    <d v="2015-02-17T01:40:47"/>
    <x v="0"/>
    <b v="0"/>
    <n v="2"/>
    <b v="0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564"/>
    <d v="2016-03-12T22:37:55"/>
    <x v="2"/>
    <b v="0"/>
    <n v="1"/>
    <b v="0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565"/>
    <d v="2015-07-10T18:50:49"/>
    <x v="0"/>
    <b v="0"/>
    <n v="0"/>
    <b v="0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566"/>
    <d v="2016-07-14T16:25:33"/>
    <x v="2"/>
    <b v="0"/>
    <n v="1"/>
    <b v="0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567"/>
    <d v="2015-01-01T20:13:14"/>
    <x v="0"/>
    <b v="0"/>
    <n v="0"/>
    <b v="0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568"/>
    <d v="2016-01-16T11:00:00"/>
    <x v="2"/>
    <b v="0"/>
    <n v="5"/>
    <b v="0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569"/>
    <d v="2016-01-01T20:20:12"/>
    <x v="2"/>
    <b v="0"/>
    <n v="1"/>
    <b v="0"/>
    <x v="7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570"/>
    <d v="2016-02-18T19:09:29"/>
    <x v="2"/>
    <b v="0"/>
    <n v="1"/>
    <b v="0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571"/>
    <d v="2015-07-27T03:59:00"/>
    <x v="0"/>
    <b v="0"/>
    <n v="2"/>
    <b v="0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572"/>
    <d v="2015-11-04T18:11:28"/>
    <x v="0"/>
    <b v="0"/>
    <n v="0"/>
    <b v="0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573"/>
    <d v="2015-01-18T01:12:00"/>
    <x v="0"/>
    <b v="0"/>
    <n v="9"/>
    <b v="0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574"/>
    <d v="2016-10-19T10:38:27"/>
    <x v="2"/>
    <b v="0"/>
    <n v="4"/>
    <b v="0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575"/>
    <d v="2015-06-13T16:37:23"/>
    <x v="0"/>
    <b v="0"/>
    <n v="4"/>
    <b v="0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576"/>
    <d v="2015-03-28T10:19:12"/>
    <x v="0"/>
    <b v="0"/>
    <n v="1"/>
    <b v="0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577"/>
    <d v="2016-05-20T14:08:22"/>
    <x v="2"/>
    <b v="0"/>
    <n v="1"/>
    <b v="0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578"/>
    <d v="2015-09-07T13:53:13"/>
    <x v="0"/>
    <b v="0"/>
    <n v="7"/>
    <b v="0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579"/>
    <d v="2014-12-25T20:27:03"/>
    <x v="3"/>
    <b v="0"/>
    <n v="5"/>
    <b v="0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580"/>
    <d v="2016-09-22T21:47:47"/>
    <x v="2"/>
    <b v="0"/>
    <n v="1"/>
    <b v="0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581"/>
    <d v="2015-08-02T00:18:24"/>
    <x v="0"/>
    <b v="0"/>
    <n v="0"/>
    <b v="0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582"/>
    <d v="2015-03-15T18:00:00"/>
    <x v="0"/>
    <b v="0"/>
    <n v="0"/>
    <b v="0"/>
    <x v="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583"/>
    <d v="2015-03-19T21:31:27"/>
    <x v="0"/>
    <b v="0"/>
    <n v="1"/>
    <b v="0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584"/>
    <d v="2015-03-16T16:11:56"/>
    <x v="0"/>
    <b v="0"/>
    <n v="2"/>
    <b v="0"/>
    <x v="7"/>
  </r>
  <r>
    <n v="585"/>
    <s v="Link Card"/>
    <s v="SAVE UP TO 40% WHEN YOU SPEND!_x000a__x000a_PRE-ORDER YOUR LINK CARD TODAY"/>
    <n v="9000"/>
    <n v="0"/>
    <x v="2"/>
    <s v="GB"/>
    <s v="GBP"/>
    <n v="1448928000"/>
    <n v="1444123377"/>
    <x v="585"/>
    <d v="2015-12-01T00:00:00"/>
    <x v="0"/>
    <b v="0"/>
    <n v="0"/>
    <b v="0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586"/>
    <d v="2015-02-15T20:30:07"/>
    <x v="0"/>
    <b v="0"/>
    <n v="4"/>
    <b v="0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587"/>
    <d v="2015-04-16T18:10:33"/>
    <x v="0"/>
    <b v="0"/>
    <n v="7"/>
    <b v="0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588"/>
    <d v="2016-11-17T19:28:06"/>
    <x v="2"/>
    <b v="0"/>
    <n v="2"/>
    <b v="0"/>
    <x v="7"/>
  </r>
  <r>
    <n v="589"/>
    <s v="Get Neighborly"/>
    <s v="Services closer than you think..."/>
    <n v="7500"/>
    <n v="1"/>
    <x v="2"/>
    <s v="US"/>
    <s v="USD"/>
    <n v="1436366699"/>
    <n v="1435070699"/>
    <x v="589"/>
    <d v="2015-07-08T14:44:59"/>
    <x v="0"/>
    <b v="0"/>
    <n v="1"/>
    <b v="0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590"/>
    <d v="2016-02-08T13:01:00"/>
    <x v="2"/>
    <b v="0"/>
    <n v="9"/>
    <b v="0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591"/>
    <d v="2015-07-22T13:02:10"/>
    <x v="0"/>
    <b v="0"/>
    <n v="2"/>
    <b v="0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592"/>
    <d v="2014-12-03T05:34:20"/>
    <x v="3"/>
    <b v="0"/>
    <n v="1"/>
    <b v="0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593"/>
    <d v="2015-04-06T15:15:45"/>
    <x v="0"/>
    <b v="0"/>
    <n v="7"/>
    <b v="0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594"/>
    <d v="2016-04-16T18:43:26"/>
    <x v="2"/>
    <b v="0"/>
    <n v="2"/>
    <b v="0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595"/>
    <d v="2015-05-04T01:40:38"/>
    <x v="0"/>
    <b v="0"/>
    <n v="8"/>
    <b v="0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596"/>
    <d v="2016-11-02T21:31:32"/>
    <x v="2"/>
    <b v="0"/>
    <n v="2"/>
    <b v="0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597"/>
    <d v="2016-07-31T16:00:00"/>
    <x v="2"/>
    <b v="0"/>
    <n v="2"/>
    <b v="0"/>
    <x v="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598"/>
    <d v="2014-12-05T00:03:01"/>
    <x v="3"/>
    <b v="0"/>
    <n v="7"/>
    <b v="0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599"/>
    <d v="2015-03-08T15:16:00"/>
    <x v="0"/>
    <b v="0"/>
    <n v="2"/>
    <b v="0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600"/>
    <d v="2015-05-09T19:09:22"/>
    <x v="0"/>
    <b v="0"/>
    <n v="1"/>
    <b v="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601"/>
    <d v="2014-12-26T20:35:39"/>
    <x v="3"/>
    <b v="0"/>
    <n v="6"/>
    <b v="0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602"/>
    <d v="2015-06-18T19:03:35"/>
    <x v="0"/>
    <b v="0"/>
    <n v="0"/>
    <b v="0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603"/>
    <d v="2014-08-14T15:20:23"/>
    <x v="3"/>
    <b v="0"/>
    <n v="13"/>
    <b v="0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604"/>
    <d v="2014-08-28T00:50:56"/>
    <x v="3"/>
    <b v="0"/>
    <n v="0"/>
    <b v="0"/>
    <x v="7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605"/>
    <d v="2015-08-23T08:35:08"/>
    <x v="0"/>
    <b v="0"/>
    <n v="8"/>
    <b v="0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606"/>
    <d v="2015-05-24T15:00:00"/>
    <x v="0"/>
    <b v="0"/>
    <n v="1"/>
    <b v="0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607"/>
    <d v="2015-11-22T20:48:56"/>
    <x v="0"/>
    <b v="0"/>
    <n v="0"/>
    <b v="0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608"/>
    <d v="2015-06-15T22:06:20"/>
    <x v="0"/>
    <b v="0"/>
    <n v="5"/>
    <b v="0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609"/>
    <d v="2015-11-29T01:49:04"/>
    <x v="0"/>
    <b v="0"/>
    <n v="1"/>
    <b v="0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610"/>
    <d v="2015-04-22T19:56:26"/>
    <x v="0"/>
    <b v="0"/>
    <n v="0"/>
    <b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611"/>
    <d v="2016-01-19T13:27:17"/>
    <x v="2"/>
    <b v="0"/>
    <n v="0"/>
    <b v="0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612"/>
    <d v="2016-09-02T00:45:46"/>
    <x v="2"/>
    <b v="0"/>
    <n v="0"/>
    <b v="0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613"/>
    <d v="2015-10-01T04:59:00"/>
    <x v="0"/>
    <b v="0"/>
    <n v="121"/>
    <b v="0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614"/>
    <d v="2016-06-24T01:29:00"/>
    <x v="2"/>
    <b v="0"/>
    <n v="0"/>
    <b v="0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615"/>
    <d v="2015-09-25T02:55:59"/>
    <x v="0"/>
    <b v="0"/>
    <n v="0"/>
    <b v="0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616"/>
    <d v="2017-02-25T09:01:47"/>
    <x v="1"/>
    <b v="0"/>
    <n v="0"/>
    <b v="0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617"/>
    <d v="2015-05-08T08:14:03"/>
    <x v="0"/>
    <b v="0"/>
    <n v="3"/>
    <b v="0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618"/>
    <d v="2015-12-09T19:26:43"/>
    <x v="0"/>
    <b v="0"/>
    <n v="0"/>
    <b v="0"/>
    <x v="7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619"/>
    <d v="2014-11-25T16:36:30"/>
    <x v="3"/>
    <b v="0"/>
    <n v="1"/>
    <b v="0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620"/>
    <d v="2014-08-25T17:12:18"/>
    <x v="3"/>
    <b v="0"/>
    <n v="1"/>
    <b v="0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621"/>
    <d v="2016-07-07T23:42:17"/>
    <x v="2"/>
    <b v="0"/>
    <n v="3"/>
    <b v="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622"/>
    <d v="2016-07-01T18:35:38"/>
    <x v="2"/>
    <b v="0"/>
    <n v="9"/>
    <b v="0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623"/>
    <d v="2015-05-28T00:13:17"/>
    <x v="0"/>
    <b v="0"/>
    <n v="0"/>
    <b v="0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624"/>
    <d v="2015-05-14T23:44:01"/>
    <x v="0"/>
    <b v="0"/>
    <n v="0"/>
    <b v="0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625"/>
    <d v="2017-03-26T20:29:37"/>
    <x v="1"/>
    <b v="0"/>
    <n v="0"/>
    <b v="0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626"/>
    <d v="2015-08-15T13:22:00"/>
    <x v="0"/>
    <b v="0"/>
    <n v="39"/>
    <b v="0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627"/>
    <d v="2016-03-14T23:00:00"/>
    <x v="2"/>
    <b v="0"/>
    <n v="1"/>
    <b v="0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628"/>
    <d v="2014-07-13T16:37:37"/>
    <x v="3"/>
    <b v="0"/>
    <n v="0"/>
    <b v="0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629"/>
    <d v="2016-05-14T15:18:28"/>
    <x v="2"/>
    <b v="0"/>
    <n v="3"/>
    <b v="0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630"/>
    <d v="2015-09-06T05:10:00"/>
    <x v="0"/>
    <b v="0"/>
    <n v="1"/>
    <b v="0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631"/>
    <d v="2016-05-28T18:32:09"/>
    <x v="2"/>
    <b v="0"/>
    <n v="9"/>
    <b v="0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632"/>
    <d v="2015-11-25T16:49:25"/>
    <x v="0"/>
    <b v="0"/>
    <n v="0"/>
    <b v="0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633"/>
    <d v="2016-06-17T23:00:00"/>
    <x v="2"/>
    <b v="0"/>
    <n v="25"/>
    <b v="0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634"/>
    <d v="2015-02-26T22:17:09"/>
    <x v="0"/>
    <b v="0"/>
    <n v="1"/>
    <b v="0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635"/>
    <d v="2015-04-12T02:12:42"/>
    <x v="0"/>
    <b v="0"/>
    <n v="1"/>
    <b v="0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636"/>
    <d v="2015-06-06T10:47:00"/>
    <x v="0"/>
    <b v="0"/>
    <n v="1"/>
    <b v="0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637"/>
    <d v="2017-02-25T23:04:00"/>
    <x v="1"/>
    <b v="0"/>
    <n v="0"/>
    <b v="0"/>
    <x v="7"/>
  </r>
  <r>
    <n v="638"/>
    <s v="W (Canceled)"/>
    <s v="O0"/>
    <n v="200000"/>
    <n v="18"/>
    <x v="1"/>
    <s v="DE"/>
    <s v="EUR"/>
    <n v="1490447662"/>
    <n v="1485267262"/>
    <x v="638"/>
    <d v="2017-03-25T13:14:22"/>
    <x v="1"/>
    <b v="0"/>
    <n v="6"/>
    <b v="0"/>
    <x v="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639"/>
    <d v="2014-10-13T13:59:55"/>
    <x v="3"/>
    <b v="0"/>
    <n v="1"/>
    <b v="0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640"/>
    <d v="2016-11-24T23:00:00"/>
    <x v="2"/>
    <b v="0"/>
    <n v="2"/>
    <b v="1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641"/>
    <d v="2015-08-13T13:40:48"/>
    <x v="0"/>
    <b v="0"/>
    <n v="315"/>
    <b v="1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642"/>
    <d v="2015-08-19T15:37:54"/>
    <x v="0"/>
    <b v="0"/>
    <n v="2174"/>
    <b v="1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643"/>
    <d v="2015-05-31T15:24:35"/>
    <x v="0"/>
    <b v="0"/>
    <n v="152"/>
    <b v="1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644"/>
    <d v="2014-10-29T01:00:00"/>
    <x v="3"/>
    <b v="0"/>
    <n v="1021"/>
    <b v="1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645"/>
    <d v="2016-08-12T00:37:54"/>
    <x v="2"/>
    <b v="0"/>
    <n v="237"/>
    <b v="1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646"/>
    <d v="2014-08-11T20:27:47"/>
    <x v="3"/>
    <b v="0"/>
    <n v="27"/>
    <b v="1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647"/>
    <d v="2016-03-17T17:25:49"/>
    <x v="2"/>
    <b v="0"/>
    <n v="17"/>
    <b v="1"/>
    <x v="8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648"/>
    <d v="2014-10-14T16:38:28"/>
    <x v="3"/>
    <b v="0"/>
    <n v="27"/>
    <b v="1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649"/>
    <d v="2014-09-16T21:53:33"/>
    <x v="3"/>
    <b v="0"/>
    <n v="82"/>
    <b v="1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650"/>
    <d v="2014-12-19T01:53:04"/>
    <x v="3"/>
    <b v="0"/>
    <n v="48"/>
    <b v="1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651"/>
    <d v="2014-12-13T00:25:11"/>
    <x v="3"/>
    <b v="0"/>
    <n v="105"/>
    <b v="1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652"/>
    <d v="2016-12-01T17:34:10"/>
    <x v="2"/>
    <b v="0"/>
    <n v="28"/>
    <b v="1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653"/>
    <d v="2015-08-20T14:50:40"/>
    <x v="0"/>
    <b v="0"/>
    <n v="1107"/>
    <b v="1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654"/>
    <d v="2015-07-08T22:58:33"/>
    <x v="0"/>
    <b v="0"/>
    <n v="1013"/>
    <b v="1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655"/>
    <d v="2015-03-12T21:58:32"/>
    <x v="0"/>
    <b v="0"/>
    <n v="274"/>
    <b v="1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656"/>
    <d v="2016-04-17T18:18:39"/>
    <x v="2"/>
    <b v="0"/>
    <n v="87"/>
    <b v="1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657"/>
    <d v="2015-12-23T20:17:52"/>
    <x v="0"/>
    <b v="0"/>
    <n v="99"/>
    <b v="1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658"/>
    <d v="2015-07-26T18:00:00"/>
    <x v="0"/>
    <b v="0"/>
    <n v="276"/>
    <b v="1"/>
    <x v="8"/>
  </r>
  <r>
    <n v="659"/>
    <s v="Lulu Watch Designs - Apple Watch"/>
    <s v="Sync up your lifestyle"/>
    <n v="3000"/>
    <n v="3017"/>
    <x v="0"/>
    <s v="US"/>
    <s v="USD"/>
    <n v="1440339295"/>
    <n v="1437747295"/>
    <x v="659"/>
    <d v="2015-08-23T14:14:55"/>
    <x v="0"/>
    <b v="0"/>
    <n v="21"/>
    <b v="1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660"/>
    <d v="2014-11-09T18:47:59"/>
    <x v="3"/>
    <b v="0"/>
    <n v="18"/>
    <b v="0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661"/>
    <d v="2016-10-23T15:29:19"/>
    <x v="2"/>
    <b v="0"/>
    <n v="9"/>
    <b v="0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662"/>
    <d v="2015-01-16T10:30:47"/>
    <x v="0"/>
    <b v="0"/>
    <n v="4"/>
    <b v="0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663"/>
    <d v="2015-07-18T20:14:16"/>
    <x v="0"/>
    <b v="0"/>
    <n v="7"/>
    <b v="0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664"/>
    <d v="2015-04-13T15:59:35"/>
    <x v="0"/>
    <b v="0"/>
    <n v="29"/>
    <b v="0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665"/>
    <d v="2017-01-13T17:04:21"/>
    <x v="1"/>
    <b v="0"/>
    <n v="12"/>
    <b v="0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666"/>
    <d v="2014-08-17T19:58:18"/>
    <x v="3"/>
    <b v="0"/>
    <n v="4"/>
    <b v="0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667"/>
    <d v="2016-10-29T08:57:43"/>
    <x v="2"/>
    <b v="0"/>
    <n v="28"/>
    <b v="0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668"/>
    <d v="2015-05-11T19:57:02"/>
    <x v="0"/>
    <b v="0"/>
    <n v="25"/>
    <b v="0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669"/>
    <d v="2016-07-06T15:00:58"/>
    <x v="2"/>
    <b v="0"/>
    <n v="28"/>
    <b v="0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670"/>
    <d v="2016-06-19T08:10:00"/>
    <x v="2"/>
    <b v="0"/>
    <n v="310"/>
    <b v="0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671"/>
    <d v="2015-01-14T04:00:00"/>
    <x v="0"/>
    <b v="0"/>
    <n v="15"/>
    <b v="0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672"/>
    <d v="2015-01-01T04:59:00"/>
    <x v="0"/>
    <b v="0"/>
    <n v="215"/>
    <b v="0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673"/>
    <d v="2014-09-01T20:10:17"/>
    <x v="3"/>
    <b v="0"/>
    <n v="3"/>
    <b v="0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674"/>
    <d v="2014-08-12T02:47:07"/>
    <x v="3"/>
    <b v="0"/>
    <n v="2"/>
    <b v="0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675"/>
    <d v="2015-01-01T06:59:00"/>
    <x v="0"/>
    <b v="0"/>
    <n v="26"/>
    <b v="0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676"/>
    <d v="2015-02-07T18:26:21"/>
    <x v="0"/>
    <b v="0"/>
    <n v="24"/>
    <b v="0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677"/>
    <d v="2016-06-28T09:41:35"/>
    <x v="2"/>
    <b v="0"/>
    <n v="96"/>
    <b v="0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678"/>
    <d v="2016-05-21T09:02:18"/>
    <x v="2"/>
    <b v="0"/>
    <n v="17"/>
    <b v="0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679"/>
    <d v="2016-09-03T16:41:49"/>
    <x v="2"/>
    <b v="0"/>
    <n v="94"/>
    <b v="0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680"/>
    <d v="2014-09-17T12:02:11"/>
    <x v="3"/>
    <b v="0"/>
    <n v="129"/>
    <b v="0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681"/>
    <d v="2016-10-26T19:20:04"/>
    <x v="2"/>
    <b v="0"/>
    <n v="1"/>
    <b v="0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682"/>
    <d v="2017-03-14T17:22:02"/>
    <x v="1"/>
    <b v="0"/>
    <n v="4"/>
    <b v="0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683"/>
    <d v="2016-10-31T21:36:04"/>
    <x v="2"/>
    <b v="0"/>
    <n v="3"/>
    <b v="0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684"/>
    <d v="2014-07-25T03:00:00"/>
    <x v="3"/>
    <b v="0"/>
    <n v="135"/>
    <b v="0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685"/>
    <d v="2015-01-12T20:47:52"/>
    <x v="0"/>
    <b v="0"/>
    <n v="10"/>
    <b v="0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x v="686"/>
    <d v="2015-08-03T16:09:30"/>
    <x v="0"/>
    <b v="0"/>
    <n v="0"/>
    <b v="0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687"/>
    <d v="2017-02-05T18:00:53"/>
    <x v="1"/>
    <b v="0"/>
    <n v="6"/>
    <b v="0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688"/>
    <d v="2015-10-15T02:30:53"/>
    <x v="0"/>
    <b v="0"/>
    <n v="36"/>
    <b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689"/>
    <d v="2016-12-08T04:59:00"/>
    <x v="2"/>
    <b v="0"/>
    <n v="336"/>
    <b v="0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690"/>
    <d v="2016-09-09T06:00:00"/>
    <x v="2"/>
    <b v="0"/>
    <n v="34"/>
    <b v="0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691"/>
    <d v="2015-07-01T00:40:46"/>
    <x v="0"/>
    <b v="0"/>
    <n v="10"/>
    <b v="0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692"/>
    <d v="2016-12-22T09:01:03"/>
    <x v="2"/>
    <b v="0"/>
    <n v="201"/>
    <b v="0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693"/>
    <d v="2015-04-30T19:23:47"/>
    <x v="0"/>
    <b v="0"/>
    <n v="296"/>
    <b v="0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694"/>
    <d v="2017-02-01T15:55:59"/>
    <x v="1"/>
    <b v="0"/>
    <n v="7"/>
    <b v="0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695"/>
    <d v="2014-10-31T12:30:20"/>
    <x v="3"/>
    <b v="0"/>
    <n v="7"/>
    <b v="0"/>
    <x v="8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696"/>
    <d v="2014-07-25T22:15:02"/>
    <x v="3"/>
    <b v="0"/>
    <n v="1"/>
    <b v="0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697"/>
    <d v="2016-02-03T12:33:09"/>
    <x v="2"/>
    <b v="0"/>
    <n v="114"/>
    <b v="0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698"/>
    <d v="2014-09-18T02:00:00"/>
    <x v="3"/>
    <b v="0"/>
    <n v="29"/>
    <b v="0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699"/>
    <d v="2013-11-22T16:00:00"/>
    <x v="4"/>
    <b v="0"/>
    <n v="890"/>
    <b v="0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700"/>
    <d v="2017-01-10T16:31:21"/>
    <x v="1"/>
    <b v="0"/>
    <n v="31"/>
    <b v="0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701"/>
    <d v="2014-07-23T15:54:40"/>
    <x v="3"/>
    <b v="0"/>
    <n v="21"/>
    <b v="0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702"/>
    <d v="2016-11-24T18:26:27"/>
    <x v="2"/>
    <b v="0"/>
    <n v="37"/>
    <b v="0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703"/>
    <d v="2017-01-31T23:32:00"/>
    <x v="1"/>
    <b v="0"/>
    <n v="7"/>
    <b v="0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704"/>
    <d v="2017-02-20T04:37:48"/>
    <x v="1"/>
    <b v="0"/>
    <n v="4"/>
    <b v="0"/>
    <x v="8"/>
  </r>
  <r>
    <n v="705"/>
    <s v="SomnoScope"/>
    <s v="The closest thing ever to the Holy Grail of wearables technology"/>
    <n v="100000"/>
    <n v="977"/>
    <x v="2"/>
    <s v="NL"/>
    <s v="EUR"/>
    <n v="1484999278"/>
    <n v="1482407278"/>
    <x v="705"/>
    <d v="2017-01-21T11:47:58"/>
    <x v="1"/>
    <b v="0"/>
    <n v="5"/>
    <b v="0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706"/>
    <d v="2016-12-14T18:39:00"/>
    <x v="2"/>
    <b v="0"/>
    <n v="0"/>
    <b v="0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707"/>
    <d v="2017-01-01T15:55:27"/>
    <x v="1"/>
    <b v="0"/>
    <n v="456"/>
    <b v="0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708"/>
    <d v="2014-09-13T13:56:40"/>
    <x v="3"/>
    <b v="0"/>
    <n v="369"/>
    <b v="0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709"/>
    <d v="2014-12-05T00:59:19"/>
    <x v="3"/>
    <b v="0"/>
    <n v="2"/>
    <b v="0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710"/>
    <d v="2014-08-20T00:44:00"/>
    <x v="3"/>
    <b v="0"/>
    <n v="0"/>
    <b v="0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711"/>
    <d v="2016-12-14T12:01:08"/>
    <x v="2"/>
    <b v="0"/>
    <n v="338"/>
    <b v="0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712"/>
    <d v="2016-02-14T16:20:32"/>
    <x v="2"/>
    <b v="0"/>
    <n v="4"/>
    <b v="0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713"/>
    <d v="2016-06-05T12:42:12"/>
    <x v="2"/>
    <b v="0"/>
    <n v="1"/>
    <b v="0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714"/>
    <d v="2017-02-28T18:54:42"/>
    <x v="1"/>
    <b v="0"/>
    <n v="28"/>
    <b v="0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715"/>
    <d v="2015-11-05T03:10:40"/>
    <x v="0"/>
    <b v="0"/>
    <n v="12"/>
    <b v="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716"/>
    <d v="2014-12-01T00:00:00"/>
    <x v="3"/>
    <b v="0"/>
    <n v="16"/>
    <b v="0"/>
    <x v="8"/>
  </r>
  <r>
    <n v="717"/>
    <s v="cool air belt"/>
    <s v="Cool air flowing under clothing keeps you cool."/>
    <n v="100000"/>
    <n v="305"/>
    <x v="2"/>
    <s v="US"/>
    <s v="USD"/>
    <n v="1409949002"/>
    <n v="1407357002"/>
    <x v="717"/>
    <d v="2014-09-05T20:30:02"/>
    <x v="3"/>
    <b v="0"/>
    <n v="4"/>
    <b v="0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718"/>
    <d v="2017-02-18T05:59:00"/>
    <x v="1"/>
    <b v="0"/>
    <n v="4"/>
    <b v="0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719"/>
    <d v="2016-02-23T00:57:56"/>
    <x v="2"/>
    <b v="0"/>
    <n v="10"/>
    <b v="0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720"/>
    <d v="2012-01-29T15:34:51"/>
    <x v="5"/>
    <b v="0"/>
    <n v="41"/>
    <b v="1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721"/>
    <d v="2014-08-01T13:43:27"/>
    <x v="3"/>
    <b v="0"/>
    <n v="119"/>
    <b v="1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722"/>
    <d v="2012-04-08T18:19:38"/>
    <x v="5"/>
    <b v="0"/>
    <n v="153"/>
    <b v="1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723"/>
    <d v="2015-07-30T03:59:00"/>
    <x v="0"/>
    <b v="0"/>
    <n v="100"/>
    <b v="1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724"/>
    <d v="2011-06-30T15:19:23"/>
    <x v="6"/>
    <b v="0"/>
    <n v="143"/>
    <b v="1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725"/>
    <d v="2015-12-13T15:01:52"/>
    <x v="0"/>
    <b v="0"/>
    <n v="140"/>
    <b v="1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726"/>
    <d v="2013-04-12T01:01:27"/>
    <x v="4"/>
    <b v="0"/>
    <n v="35"/>
    <b v="1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727"/>
    <d v="2013-01-14T21:20:00"/>
    <x v="4"/>
    <b v="0"/>
    <n v="149"/>
    <b v="1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728"/>
    <d v="2011-08-21T20:05:57"/>
    <x v="6"/>
    <b v="0"/>
    <n v="130"/>
    <b v="1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729"/>
    <d v="2012-09-19T04:27:41"/>
    <x v="5"/>
    <b v="0"/>
    <n v="120"/>
    <b v="1"/>
    <x v="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730"/>
    <d v="2011-12-07T17:53:11"/>
    <x v="6"/>
    <b v="0"/>
    <n v="265"/>
    <b v="1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731"/>
    <d v="2012-01-22T06:00:00"/>
    <x v="5"/>
    <b v="0"/>
    <n v="71"/>
    <b v="1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732"/>
    <d v="2013-09-29T10:11:01"/>
    <x v="4"/>
    <b v="0"/>
    <n v="13"/>
    <b v="1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733"/>
    <d v="2013-12-20T10:04:52"/>
    <x v="4"/>
    <b v="0"/>
    <n v="169"/>
    <b v="1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734"/>
    <d v="2015-05-09T05:00:00"/>
    <x v="0"/>
    <b v="0"/>
    <n v="57"/>
    <b v="1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x v="735"/>
    <d v="2014-12-04T00:39:00"/>
    <x v="3"/>
    <b v="0"/>
    <n v="229"/>
    <b v="1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736"/>
    <d v="2013-11-21T04:59:00"/>
    <x v="4"/>
    <b v="0"/>
    <n v="108"/>
    <b v="1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737"/>
    <d v="2014-02-14T20:00:00"/>
    <x v="3"/>
    <b v="0"/>
    <n v="108"/>
    <b v="1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738"/>
    <d v="2014-12-01T04:59:00"/>
    <x v="3"/>
    <b v="0"/>
    <n v="41"/>
    <b v="1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739"/>
    <d v="2014-08-11T12:03:49"/>
    <x v="3"/>
    <b v="0"/>
    <n v="139"/>
    <b v="1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740"/>
    <d v="2015-06-21T03:31:22"/>
    <x v="0"/>
    <b v="0"/>
    <n v="19"/>
    <b v="1"/>
    <x v="9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741"/>
    <d v="2013-06-11T15:33:26"/>
    <x v="4"/>
    <b v="0"/>
    <n v="94"/>
    <b v="1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742"/>
    <d v="2014-03-21T21:01:52"/>
    <x v="3"/>
    <b v="0"/>
    <n v="23"/>
    <b v="1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743"/>
    <d v="2012-04-16T21:00:00"/>
    <x v="5"/>
    <b v="0"/>
    <n v="15"/>
    <b v="1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744"/>
    <d v="2012-12-13T22:58:23"/>
    <x v="5"/>
    <b v="0"/>
    <n v="62"/>
    <b v="1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745"/>
    <d v="2013-05-03T13:44:05"/>
    <x v="4"/>
    <b v="0"/>
    <n v="74"/>
    <b v="1"/>
    <x v="9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746"/>
    <d v="2012-09-23T03:59:00"/>
    <x v="5"/>
    <b v="0"/>
    <n v="97"/>
    <b v="1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747"/>
    <d v="2015-01-15T10:54:00"/>
    <x v="0"/>
    <b v="0"/>
    <n v="55"/>
    <b v="1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748"/>
    <d v="2014-08-10T20:19:26"/>
    <x v="3"/>
    <b v="0"/>
    <n v="44"/>
    <b v="1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749"/>
    <d v="2017-01-28T22:35:30"/>
    <x v="1"/>
    <b v="0"/>
    <n v="110"/>
    <b v="1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750"/>
    <d v="2013-02-24T21:04:32"/>
    <x v="4"/>
    <b v="0"/>
    <n v="59"/>
    <b v="1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751"/>
    <d v="2011-08-04T15:07:55"/>
    <x v="6"/>
    <b v="0"/>
    <n v="62"/>
    <b v="1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752"/>
    <d v="2016-10-16T11:00:00"/>
    <x v="2"/>
    <b v="0"/>
    <n v="105"/>
    <b v="1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753"/>
    <d v="2015-02-14T14:09:51"/>
    <x v="0"/>
    <b v="0"/>
    <n v="26"/>
    <b v="1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754"/>
    <d v="2013-01-05T17:58:41"/>
    <x v="4"/>
    <b v="0"/>
    <n v="49"/>
    <b v="1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755"/>
    <d v="2013-05-20T00:41:00"/>
    <x v="4"/>
    <b v="0"/>
    <n v="68"/>
    <b v="1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756"/>
    <d v="2011-04-18T17:24:19"/>
    <x v="6"/>
    <b v="0"/>
    <n v="22"/>
    <b v="1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757"/>
    <d v="2012-12-06T01:18:34"/>
    <x v="5"/>
    <b v="0"/>
    <n v="18"/>
    <b v="1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758"/>
    <d v="2010-10-08T20:04:28"/>
    <x v="7"/>
    <b v="0"/>
    <n v="19"/>
    <b v="1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759"/>
    <d v="2014-07-09T07:55:39"/>
    <x v="3"/>
    <b v="0"/>
    <n v="99"/>
    <b v="1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760"/>
    <d v="2016-11-26T19:20:13"/>
    <x v="2"/>
    <b v="0"/>
    <n v="0"/>
    <b v="0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761"/>
    <d v="2014-02-02T18:02:06"/>
    <x v="3"/>
    <b v="0"/>
    <n v="6"/>
    <b v="0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762"/>
    <d v="2016-12-04T06:00:00"/>
    <x v="2"/>
    <b v="0"/>
    <n v="0"/>
    <b v="0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763"/>
    <d v="2013-08-15T10:43:28"/>
    <x v="4"/>
    <b v="0"/>
    <n v="1"/>
    <b v="0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764"/>
    <d v="2015-09-10T04:09:21"/>
    <x v="0"/>
    <b v="0"/>
    <n v="0"/>
    <b v="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765"/>
    <d v="2014-10-19T13:01:24"/>
    <x v="3"/>
    <b v="0"/>
    <n v="44"/>
    <b v="0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766"/>
    <d v="2015-02-16T18:48:03"/>
    <x v="0"/>
    <b v="0"/>
    <n v="0"/>
    <b v="0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767"/>
    <d v="2015-05-21T03:26:50"/>
    <x v="0"/>
    <b v="0"/>
    <n v="3"/>
    <b v="0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768"/>
    <d v="2013-12-16T04:58:10"/>
    <x v="4"/>
    <b v="0"/>
    <n v="0"/>
    <b v="0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769"/>
    <d v="2013-12-26T23:54:54"/>
    <x v="4"/>
    <b v="0"/>
    <n v="52"/>
    <b v="0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770"/>
    <d v="2013-02-24T23:59:29"/>
    <x v="4"/>
    <b v="0"/>
    <n v="0"/>
    <b v="0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771"/>
    <d v="2016-01-30T19:46:42"/>
    <x v="2"/>
    <b v="0"/>
    <n v="1"/>
    <b v="0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772"/>
    <d v="2009-11-01T03:59:00"/>
    <x v="8"/>
    <b v="0"/>
    <n v="1"/>
    <b v="0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773"/>
    <d v="2015-05-10T23:01:00"/>
    <x v="0"/>
    <b v="0"/>
    <n v="2"/>
    <b v="0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774"/>
    <d v="2014-02-23T18:43:38"/>
    <x v="3"/>
    <b v="0"/>
    <n v="9"/>
    <b v="0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775"/>
    <d v="2011-12-16T01:26:35"/>
    <x v="6"/>
    <b v="0"/>
    <n v="5"/>
    <b v="0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776"/>
    <d v="2015-10-11T05:00:00"/>
    <x v="0"/>
    <b v="0"/>
    <n v="57"/>
    <b v="0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777"/>
    <d v="2013-07-31T23:32:57"/>
    <x v="4"/>
    <b v="0"/>
    <n v="3"/>
    <b v="0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778"/>
    <d v="2014-04-30T16:51:20"/>
    <x v="3"/>
    <b v="0"/>
    <n v="1"/>
    <b v="0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779"/>
    <d v="2010-10-15T04:00:00"/>
    <x v="7"/>
    <b v="0"/>
    <n v="6"/>
    <b v="0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780"/>
    <d v="2011-05-03T16:10:25"/>
    <x v="6"/>
    <b v="0"/>
    <n v="27"/>
    <b v="1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781"/>
    <d v="2013-06-08T00:01:14"/>
    <x v="4"/>
    <b v="0"/>
    <n v="25"/>
    <b v="1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782"/>
    <d v="2012-08-25T18:11:42"/>
    <x v="5"/>
    <b v="0"/>
    <n v="14"/>
    <b v="1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783"/>
    <d v="2012-04-27T22:00:00"/>
    <x v="5"/>
    <b v="0"/>
    <n v="35"/>
    <b v="1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784"/>
    <d v="2014-03-17T02:35:19"/>
    <x v="3"/>
    <b v="0"/>
    <n v="10"/>
    <b v="1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785"/>
    <d v="2013-02-28T14:15:15"/>
    <x v="4"/>
    <b v="0"/>
    <n v="29"/>
    <b v="1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786"/>
    <d v="2012-05-11T15:47:00"/>
    <x v="5"/>
    <b v="0"/>
    <n v="44"/>
    <b v="1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787"/>
    <d v="2013-11-01T15:03:46"/>
    <x v="4"/>
    <b v="0"/>
    <n v="17"/>
    <b v="1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788"/>
    <d v="2012-07-07T03:59:00"/>
    <x v="5"/>
    <b v="0"/>
    <n v="34"/>
    <b v="1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789"/>
    <d v="2013-01-21T07:59:00"/>
    <x v="4"/>
    <b v="0"/>
    <n v="14"/>
    <b v="1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790"/>
    <d v="2013-02-01T01:08:59"/>
    <x v="4"/>
    <b v="0"/>
    <n v="156"/>
    <b v="1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791"/>
    <d v="2013-11-13T05:59:00"/>
    <x v="4"/>
    <b v="0"/>
    <n v="128"/>
    <b v="1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792"/>
    <d v="2013-11-07T21:58:03"/>
    <x v="4"/>
    <b v="0"/>
    <n v="60"/>
    <b v="1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793"/>
    <d v="2013-07-03T04:59:00"/>
    <x v="4"/>
    <b v="0"/>
    <n v="32"/>
    <b v="1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794"/>
    <d v="2011-09-05T17:06:00"/>
    <x v="6"/>
    <b v="0"/>
    <n v="53"/>
    <b v="1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795"/>
    <d v="2012-04-07T04:59:00"/>
    <x v="5"/>
    <b v="0"/>
    <n v="184"/>
    <b v="1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796"/>
    <d v="2013-09-15T21:10:00"/>
    <x v="4"/>
    <b v="0"/>
    <n v="90"/>
    <b v="1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797"/>
    <d v="2012-04-29T04:00:00"/>
    <x v="5"/>
    <b v="0"/>
    <n v="71"/>
    <b v="1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798"/>
    <d v="2014-09-30T14:09:47"/>
    <x v="3"/>
    <b v="0"/>
    <n v="87"/>
    <b v="1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799"/>
    <d v="2012-04-27T16:00:46"/>
    <x v="5"/>
    <b v="0"/>
    <n v="28"/>
    <b v="1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800"/>
    <d v="2014-09-11T10:24:14"/>
    <x v="3"/>
    <b v="0"/>
    <n v="56"/>
    <b v="1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801"/>
    <d v="2011-07-01T19:05:20"/>
    <x v="6"/>
    <b v="0"/>
    <n v="51"/>
    <b v="1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802"/>
    <d v="2012-09-17T04:05:00"/>
    <x v="5"/>
    <b v="0"/>
    <n v="75"/>
    <b v="1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803"/>
    <d v="2011-05-29T01:00:00"/>
    <x v="6"/>
    <b v="0"/>
    <n v="38"/>
    <b v="1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804"/>
    <d v="2011-07-23T03:59:00"/>
    <x v="6"/>
    <b v="0"/>
    <n v="18"/>
    <b v="1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805"/>
    <d v="2011-07-16T23:00:00"/>
    <x v="6"/>
    <b v="0"/>
    <n v="54"/>
    <b v="1"/>
    <x v="11"/>
  </r>
  <r>
    <n v="806"/>
    <s v="Golden Animals NEW Album!"/>
    <s v="Help Golden Animals finish their NEW Album!"/>
    <n v="8000"/>
    <n v="8355"/>
    <x v="0"/>
    <s v="US"/>
    <s v="USD"/>
    <n v="1315413339"/>
    <n v="1312821339"/>
    <x v="806"/>
    <d v="2011-09-07T16:35:39"/>
    <x v="6"/>
    <b v="0"/>
    <n v="71"/>
    <b v="1"/>
    <x v="1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807"/>
    <d v="2017-03-01T02:00:00"/>
    <x v="1"/>
    <b v="0"/>
    <n v="57"/>
    <b v="1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808"/>
    <d v="2014-12-22T04:59:00"/>
    <x v="3"/>
    <b v="0"/>
    <n v="43"/>
    <b v="1"/>
    <x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809"/>
    <d v="2014-01-19T20:00:30"/>
    <x v="3"/>
    <b v="0"/>
    <n v="52"/>
    <b v="1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810"/>
    <d v="2012-09-01T01:21:02"/>
    <x v="5"/>
    <b v="0"/>
    <n v="27"/>
    <b v="1"/>
    <x v="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811"/>
    <d v="2013-07-10T16:52:00"/>
    <x v="4"/>
    <b v="0"/>
    <n v="12"/>
    <b v="1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812"/>
    <d v="2013-03-01T13:58:00"/>
    <x v="4"/>
    <b v="0"/>
    <n v="33"/>
    <b v="1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813"/>
    <d v="2012-07-20T23:02:45"/>
    <x v="5"/>
    <b v="0"/>
    <n v="96"/>
    <b v="1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814"/>
    <d v="2011-05-31T18:04:00"/>
    <x v="6"/>
    <b v="0"/>
    <n v="28"/>
    <b v="1"/>
    <x v="1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815"/>
    <d v="2014-11-01T22:01:43"/>
    <x v="3"/>
    <b v="0"/>
    <n v="43"/>
    <b v="1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816"/>
    <d v="2013-04-09T06:30:00"/>
    <x v="4"/>
    <b v="0"/>
    <n v="205"/>
    <b v="1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817"/>
    <d v="2012-03-11T04:59:00"/>
    <x v="5"/>
    <b v="0"/>
    <n v="23"/>
    <b v="1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818"/>
    <d v="2012-08-07T17:01:00"/>
    <x v="5"/>
    <b v="0"/>
    <n v="19"/>
    <b v="1"/>
    <x v="11"/>
  </r>
  <r>
    <n v="819"/>
    <s v="Winter Tour"/>
    <s v="We are touring the Southeast in support of our new EP"/>
    <n v="400"/>
    <n v="435"/>
    <x v="0"/>
    <s v="US"/>
    <s v="USD"/>
    <n v="1387601040"/>
    <n v="1386806254"/>
    <x v="819"/>
    <d v="2013-12-21T04:44:00"/>
    <x v="4"/>
    <b v="0"/>
    <n v="14"/>
    <b v="1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820"/>
    <d v="2014-06-09T05:00:00"/>
    <x v="3"/>
    <b v="0"/>
    <n v="38"/>
    <b v="1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821"/>
    <d v="2015-05-04T04:01:00"/>
    <x v="0"/>
    <b v="0"/>
    <n v="78"/>
    <b v="1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822"/>
    <d v="2012-10-05T22:44:10"/>
    <x v="5"/>
    <b v="0"/>
    <n v="69"/>
    <b v="1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823"/>
    <d v="2015-03-22T22:20:52"/>
    <x v="0"/>
    <b v="0"/>
    <n v="33"/>
    <b v="1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824"/>
    <d v="2010-04-18T06:59:00"/>
    <x v="7"/>
    <b v="0"/>
    <n v="54"/>
    <b v="1"/>
    <x v="11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825"/>
    <d v="2012-10-29T07:21:24"/>
    <x v="5"/>
    <b v="0"/>
    <n v="99"/>
    <b v="1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826"/>
    <d v="2012-03-25T23:55:30"/>
    <x v="5"/>
    <b v="0"/>
    <n v="49"/>
    <b v="1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827"/>
    <d v="2012-02-14T19:49:00"/>
    <x v="5"/>
    <b v="0"/>
    <n v="11"/>
    <b v="1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828"/>
    <d v="2012-06-25T16:24:00"/>
    <x v="5"/>
    <b v="0"/>
    <n v="38"/>
    <b v="1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829"/>
    <d v="2016-07-13T19:14:00"/>
    <x v="2"/>
    <b v="0"/>
    <n v="16"/>
    <b v="1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830"/>
    <d v="2013-03-22T11:37:05"/>
    <x v="4"/>
    <b v="0"/>
    <n v="32"/>
    <b v="1"/>
    <x v="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831"/>
    <d v="2012-04-27T15:31:34"/>
    <x v="5"/>
    <b v="0"/>
    <n v="20"/>
    <b v="1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832"/>
    <d v="2012-01-21T08:13:00"/>
    <x v="5"/>
    <b v="0"/>
    <n v="154"/>
    <b v="1"/>
    <x v="11"/>
  </r>
  <r>
    <n v="833"/>
    <s v="Ragman Rolls"/>
    <s v="This is an American rock album."/>
    <n v="6000"/>
    <n v="6100"/>
    <x v="0"/>
    <s v="US"/>
    <s v="USD"/>
    <n v="1397941475"/>
    <n v="1395349475"/>
    <x v="833"/>
    <d v="2014-04-19T21:04:35"/>
    <x v="3"/>
    <b v="0"/>
    <n v="41"/>
    <b v="1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834"/>
    <d v="2013-07-01T03:59:00"/>
    <x v="4"/>
    <b v="0"/>
    <n v="75"/>
    <b v="1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835"/>
    <d v="2012-05-19T03:00:00"/>
    <x v="5"/>
    <b v="0"/>
    <n v="40"/>
    <b v="1"/>
    <x v="1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836"/>
    <d v="2013-10-07T01:21:58"/>
    <x v="4"/>
    <b v="0"/>
    <n v="46"/>
    <b v="1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837"/>
    <d v="2014-05-01T23:57:42"/>
    <x v="3"/>
    <b v="0"/>
    <n v="62"/>
    <b v="1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838"/>
    <d v="2012-01-17T21:33:05"/>
    <x v="5"/>
    <b v="0"/>
    <n v="61"/>
    <b v="1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839"/>
    <d v="2012-09-22T18:19:16"/>
    <x v="5"/>
    <b v="0"/>
    <n v="96"/>
    <b v="1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840"/>
    <d v="2016-09-24T05:26:27"/>
    <x v="2"/>
    <b v="0"/>
    <n v="190"/>
    <b v="1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841"/>
    <d v="2014-11-10T21:07:43"/>
    <x v="3"/>
    <b v="1"/>
    <n v="94"/>
    <b v="1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842"/>
    <d v="2013-10-14T03:59:00"/>
    <x v="4"/>
    <b v="1"/>
    <n v="39"/>
    <b v="1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843"/>
    <d v="2016-12-08T08:00:00"/>
    <x v="2"/>
    <b v="0"/>
    <n v="127"/>
    <b v="1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844"/>
    <d v="2014-11-01T04:59:00"/>
    <x v="3"/>
    <b v="1"/>
    <n v="159"/>
    <b v="1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845"/>
    <d v="2016-09-05T03:59:00"/>
    <x v="2"/>
    <b v="0"/>
    <n v="177"/>
    <b v="1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846"/>
    <d v="2014-03-10T14:00:00"/>
    <x v="3"/>
    <b v="0"/>
    <n v="47"/>
    <b v="1"/>
    <x v="12"/>
  </r>
  <r>
    <n v="847"/>
    <s v="CENTROPYMUSIC"/>
    <s v="MUSIC WITH MEANING!  MUSIC THAT MATTERS!!!"/>
    <n v="10"/>
    <n v="10"/>
    <x v="0"/>
    <s v="US"/>
    <s v="USD"/>
    <n v="1436555376"/>
    <n v="1433963376"/>
    <x v="847"/>
    <d v="2015-07-10T19:09:36"/>
    <x v="0"/>
    <b v="0"/>
    <n v="1"/>
    <b v="1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848"/>
    <d v="2015-04-14T19:00:33"/>
    <x v="0"/>
    <b v="0"/>
    <n v="16"/>
    <b v="1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849"/>
    <d v="2015-03-16T02:34:24"/>
    <x v="0"/>
    <b v="0"/>
    <n v="115"/>
    <b v="1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850"/>
    <d v="2016-04-25T04:59:00"/>
    <x v="2"/>
    <b v="0"/>
    <n v="133"/>
    <b v="1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851"/>
    <d v="2016-07-31T19:45:00"/>
    <x v="2"/>
    <b v="0"/>
    <n v="70"/>
    <b v="1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852"/>
    <d v="2016-10-24T21:00:00"/>
    <x v="2"/>
    <b v="0"/>
    <n v="62"/>
    <b v="1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853"/>
    <d v="2015-02-16T19:58:29"/>
    <x v="0"/>
    <b v="0"/>
    <n v="10"/>
    <b v="1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854"/>
    <d v="2016-12-28T05:05:46"/>
    <x v="2"/>
    <b v="0"/>
    <n v="499"/>
    <b v="1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855"/>
    <d v="2016-07-24T03:00:17"/>
    <x v="2"/>
    <b v="0"/>
    <n v="47"/>
    <b v="1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856"/>
    <d v="2016-10-25T19:00:00"/>
    <x v="2"/>
    <b v="0"/>
    <n v="28"/>
    <b v="1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857"/>
    <d v="2015-11-25T14:57:11"/>
    <x v="0"/>
    <b v="0"/>
    <n v="24"/>
    <b v="1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858"/>
    <d v="2015-04-15T22:59:00"/>
    <x v="0"/>
    <b v="0"/>
    <n v="76"/>
    <b v="1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859"/>
    <d v="2015-06-04T00:00:00"/>
    <x v="0"/>
    <b v="0"/>
    <n v="98"/>
    <b v="1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860"/>
    <d v="2013-11-22T12:35:13"/>
    <x v="4"/>
    <b v="0"/>
    <n v="48"/>
    <b v="0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861"/>
    <d v="2016-09-16T23:10:04"/>
    <x v="2"/>
    <b v="0"/>
    <n v="2"/>
    <b v="0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862"/>
    <d v="2013-11-11T14:19:08"/>
    <x v="4"/>
    <b v="0"/>
    <n v="4"/>
    <b v="0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863"/>
    <d v="2012-02-12T02:49:26"/>
    <x v="5"/>
    <b v="0"/>
    <n v="5"/>
    <b v="0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864"/>
    <d v="2013-10-16T09:59:00"/>
    <x v="4"/>
    <b v="0"/>
    <n v="79"/>
    <b v="0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865"/>
    <d v="2013-01-16T18:33:17"/>
    <x v="4"/>
    <b v="0"/>
    <n v="2"/>
    <b v="0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866"/>
    <d v="2015-02-28T15:10:00"/>
    <x v="0"/>
    <b v="0"/>
    <n v="11"/>
    <b v="0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867"/>
    <d v="2009-12-01T04:59:00"/>
    <x v="8"/>
    <b v="0"/>
    <n v="11"/>
    <b v="0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868"/>
    <d v="2014-01-07T00:39:58"/>
    <x v="3"/>
    <b v="0"/>
    <n v="1"/>
    <b v="0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869"/>
    <d v="2013-04-08T19:17:37"/>
    <x v="4"/>
    <b v="0"/>
    <n v="3"/>
    <b v="0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870"/>
    <d v="2013-09-01T00:32:03"/>
    <x v="4"/>
    <b v="0"/>
    <n v="5"/>
    <b v="0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871"/>
    <d v="2013-11-29T14:28:15"/>
    <x v="4"/>
    <b v="0"/>
    <n v="12"/>
    <b v="0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872"/>
    <d v="2011-03-10T19:48:47"/>
    <x v="6"/>
    <b v="0"/>
    <n v="2"/>
    <b v="0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873"/>
    <d v="2012-11-11T05:00:40"/>
    <x v="5"/>
    <b v="0"/>
    <n v="5"/>
    <b v="0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874"/>
    <d v="2013-05-04T14:00:34"/>
    <x v="4"/>
    <b v="0"/>
    <n v="21"/>
    <b v="0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875"/>
    <d v="2015-09-21T17:22:11"/>
    <x v="0"/>
    <b v="0"/>
    <n v="0"/>
    <b v="0"/>
    <x v="13"/>
  </r>
  <r>
    <n v="876"/>
    <s v="Sound Of Dobells"/>
    <s v="What was the greatest record shop ever?  DOBELLS!"/>
    <n v="3152"/>
    <n v="1286"/>
    <x v="2"/>
    <s v="GB"/>
    <s v="GBP"/>
    <n v="1359978927"/>
    <n v="1357127727"/>
    <x v="876"/>
    <d v="2013-02-04T11:55:27"/>
    <x v="4"/>
    <b v="0"/>
    <n v="45"/>
    <b v="0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877"/>
    <d v="2013-12-19T18:56:00"/>
    <x v="4"/>
    <b v="0"/>
    <n v="29"/>
    <b v="0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878"/>
    <d v="2010-12-23T05:35:24"/>
    <x v="7"/>
    <b v="0"/>
    <n v="2"/>
    <b v="0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879"/>
    <d v="2012-05-29T19:55:05"/>
    <x v="5"/>
    <b v="0"/>
    <n v="30"/>
    <b v="0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880"/>
    <d v="2012-10-30T07:42:18"/>
    <x v="5"/>
    <b v="0"/>
    <n v="8"/>
    <b v="0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881"/>
    <d v="2012-01-14T06:01:26"/>
    <x v="5"/>
    <b v="0"/>
    <n v="1"/>
    <b v="0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882"/>
    <d v="2011-09-06T20:39:10"/>
    <x v="6"/>
    <b v="0"/>
    <n v="14"/>
    <b v="0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883"/>
    <d v="2016-03-02T22:27:15"/>
    <x v="2"/>
    <b v="0"/>
    <n v="24"/>
    <b v="0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884"/>
    <d v="2012-05-12T02:31:00"/>
    <x v="5"/>
    <b v="0"/>
    <n v="2"/>
    <b v="0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885"/>
    <d v="2016-12-30T22:35:11"/>
    <x v="2"/>
    <b v="0"/>
    <n v="21"/>
    <b v="0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886"/>
    <d v="2016-09-15T20:53:33"/>
    <x v="2"/>
    <b v="0"/>
    <n v="7"/>
    <b v="0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887"/>
    <d v="2012-05-27T23:00:55"/>
    <x v="5"/>
    <b v="0"/>
    <n v="0"/>
    <b v="0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888"/>
    <d v="2011-09-01T06:00:00"/>
    <x v="6"/>
    <b v="0"/>
    <n v="4"/>
    <b v="0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889"/>
    <d v="2014-10-05T18:49:03"/>
    <x v="3"/>
    <b v="0"/>
    <n v="32"/>
    <b v="0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890"/>
    <d v="2013-11-21T17:46:19"/>
    <x v="4"/>
    <b v="0"/>
    <n v="4"/>
    <b v="0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891"/>
    <d v="2014-08-21T00:45:30"/>
    <x v="3"/>
    <b v="0"/>
    <n v="9"/>
    <b v="0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892"/>
    <d v="2010-08-01T04:00:00"/>
    <x v="7"/>
    <b v="0"/>
    <n v="17"/>
    <b v="0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893"/>
    <d v="2015-04-01T20:32:43"/>
    <x v="0"/>
    <b v="0"/>
    <n v="5"/>
    <b v="0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894"/>
    <d v="2016-06-05T23:33:30"/>
    <x v="2"/>
    <b v="0"/>
    <n v="53"/>
    <b v="0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895"/>
    <d v="2010-10-25T03:03:49"/>
    <x v="7"/>
    <b v="0"/>
    <n v="7"/>
    <b v="0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896"/>
    <d v="2015-08-28T04:00:00"/>
    <x v="0"/>
    <b v="0"/>
    <n v="72"/>
    <b v="0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897"/>
    <d v="2012-11-28T17:31:48"/>
    <x v="5"/>
    <b v="0"/>
    <n v="0"/>
    <b v="0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898"/>
    <d v="2012-01-15T18:11:50"/>
    <x v="5"/>
    <b v="0"/>
    <n v="2"/>
    <b v="0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899"/>
    <d v="2011-05-28T02:22:42"/>
    <x v="6"/>
    <b v="0"/>
    <n v="8"/>
    <b v="0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900"/>
    <d v="2016-03-30T19:23:22"/>
    <x v="2"/>
    <b v="0"/>
    <n v="2"/>
    <b v="0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901"/>
    <d v="2010-06-08T19:11:00"/>
    <x v="7"/>
    <b v="0"/>
    <n v="0"/>
    <b v="0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902"/>
    <d v="2014-08-30T15:30:00"/>
    <x v="3"/>
    <b v="0"/>
    <n v="3"/>
    <b v="0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903"/>
    <d v="2012-09-23T02:25:00"/>
    <x v="5"/>
    <b v="0"/>
    <n v="4"/>
    <b v="0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904"/>
    <d v="2016-01-03T01:55:37"/>
    <x v="2"/>
    <b v="0"/>
    <n v="3"/>
    <b v="0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905"/>
    <d v="2011-01-24T05:45:26"/>
    <x v="6"/>
    <b v="0"/>
    <n v="6"/>
    <b v="0"/>
    <x v="13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906"/>
    <d v="2014-03-13T03:33:10"/>
    <x v="3"/>
    <b v="0"/>
    <n v="0"/>
    <b v="0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907"/>
    <d v="2011-09-11T04:37:03"/>
    <x v="6"/>
    <b v="0"/>
    <n v="0"/>
    <b v="0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908"/>
    <d v="2010-07-27T04:59:00"/>
    <x v="7"/>
    <b v="0"/>
    <n v="0"/>
    <b v="0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909"/>
    <d v="2012-07-23T04:00:00"/>
    <x v="5"/>
    <b v="0"/>
    <n v="8"/>
    <b v="0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910"/>
    <d v="2017-03-03T13:05:19"/>
    <x v="1"/>
    <b v="0"/>
    <n v="5"/>
    <b v="0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911"/>
    <d v="2014-01-24T00:07:25"/>
    <x v="3"/>
    <b v="0"/>
    <n v="0"/>
    <b v="0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912"/>
    <d v="2012-12-11T03:37:27"/>
    <x v="5"/>
    <b v="0"/>
    <n v="2"/>
    <b v="0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913"/>
    <d v="2012-05-05T03:20:19"/>
    <x v="5"/>
    <b v="0"/>
    <n v="24"/>
    <b v="0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914"/>
    <d v="2012-08-25T18:19:07"/>
    <x v="5"/>
    <b v="0"/>
    <n v="0"/>
    <b v="0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915"/>
    <d v="2012-03-01T04:59:00"/>
    <x v="5"/>
    <b v="0"/>
    <n v="9"/>
    <b v="0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916"/>
    <d v="2010-10-22T05:00:00"/>
    <x v="7"/>
    <b v="0"/>
    <n v="0"/>
    <b v="0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917"/>
    <d v="2014-07-14T02:30:00"/>
    <x v="3"/>
    <b v="0"/>
    <n v="1"/>
    <b v="0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918"/>
    <d v="2014-12-01T22:59:21"/>
    <x v="3"/>
    <b v="0"/>
    <n v="10"/>
    <b v="0"/>
    <x v="13"/>
  </r>
  <r>
    <n v="919"/>
    <s v="Jazz CD:  Out of The Blue"/>
    <s v="Cool jazz with a New Orleans flavor."/>
    <n v="20000"/>
    <n v="100"/>
    <x v="2"/>
    <s v="US"/>
    <s v="USD"/>
    <n v="1355930645"/>
    <n v="1352906645"/>
    <x v="919"/>
    <d v="2012-12-19T15:24:05"/>
    <x v="5"/>
    <b v="0"/>
    <n v="1"/>
    <b v="0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920"/>
    <d v="2013-11-14T17:07:02"/>
    <x v="4"/>
    <b v="0"/>
    <n v="0"/>
    <b v="0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921"/>
    <d v="2011-12-12T05:06:16"/>
    <x v="6"/>
    <b v="0"/>
    <n v="20"/>
    <b v="0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922"/>
    <d v="2014-10-01T12:43:13"/>
    <x v="3"/>
    <b v="0"/>
    <n v="30"/>
    <b v="0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923"/>
    <d v="2014-11-22T00:02:03"/>
    <x v="3"/>
    <b v="0"/>
    <n v="6"/>
    <b v="0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924"/>
    <d v="2013-02-13T22:37:49"/>
    <x v="4"/>
    <b v="0"/>
    <n v="15"/>
    <b v="0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925"/>
    <d v="2013-11-27T22:08:31"/>
    <x v="4"/>
    <b v="0"/>
    <n v="5"/>
    <b v="0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926"/>
    <d v="2010-07-08T22:40:00"/>
    <x v="7"/>
    <b v="0"/>
    <n v="0"/>
    <b v="0"/>
    <x v="13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927"/>
    <d v="2012-05-14T19:44:55"/>
    <x v="5"/>
    <b v="0"/>
    <n v="0"/>
    <b v="0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928"/>
    <d v="2012-11-18T00:00:00"/>
    <x v="5"/>
    <b v="0"/>
    <n v="28"/>
    <b v="0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929"/>
    <d v="2012-04-09T04:42:49"/>
    <x v="5"/>
    <b v="0"/>
    <n v="0"/>
    <b v="0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930"/>
    <d v="2010-06-25T21:32:00"/>
    <x v="7"/>
    <b v="0"/>
    <n v="5"/>
    <b v="0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931"/>
    <d v="2014-03-16T22:00:00"/>
    <x v="3"/>
    <b v="0"/>
    <n v="7"/>
    <b v="0"/>
    <x v="1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932"/>
    <d v="2013-03-22T22:15:45"/>
    <x v="4"/>
    <b v="0"/>
    <n v="30"/>
    <b v="0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933"/>
    <d v="2014-05-12T04:03:29"/>
    <x v="3"/>
    <b v="0"/>
    <n v="2"/>
    <b v="0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934"/>
    <d v="2014-05-04T06:00:00"/>
    <x v="3"/>
    <b v="0"/>
    <n v="30"/>
    <b v="0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935"/>
    <d v="2016-01-29T08:00:29"/>
    <x v="2"/>
    <b v="0"/>
    <n v="2"/>
    <b v="0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936"/>
    <d v="2012-01-18T20:00:00"/>
    <x v="5"/>
    <b v="0"/>
    <n v="0"/>
    <b v="0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937"/>
    <d v="2013-11-03T20:09:17"/>
    <x v="4"/>
    <b v="0"/>
    <n v="2"/>
    <b v="0"/>
    <x v="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x v="938"/>
    <d v="2012-09-02T11:30:48"/>
    <x v="5"/>
    <b v="0"/>
    <n v="1"/>
    <b v="0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939"/>
    <d v="2013-06-30T19:58:00"/>
    <x v="4"/>
    <b v="0"/>
    <n v="2"/>
    <b v="0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940"/>
    <d v="2015-08-11T00:12:06"/>
    <x v="0"/>
    <b v="0"/>
    <n v="14"/>
    <b v="0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941"/>
    <d v="2017-02-10T02:19:05"/>
    <x v="1"/>
    <b v="0"/>
    <n v="31"/>
    <b v="0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942"/>
    <d v="2016-02-18T20:14:20"/>
    <x v="2"/>
    <b v="0"/>
    <n v="16"/>
    <b v="0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943"/>
    <d v="2016-11-29T17:01:45"/>
    <x v="2"/>
    <b v="0"/>
    <n v="12"/>
    <b v="0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944"/>
    <d v="2016-04-18T14:00:00"/>
    <x v="2"/>
    <b v="0"/>
    <n v="96"/>
    <b v="0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945"/>
    <d v="2017-02-18T23:59:00"/>
    <x v="1"/>
    <b v="0"/>
    <n v="16"/>
    <b v="0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946"/>
    <d v="2016-09-09T18:00:48"/>
    <x v="2"/>
    <b v="0"/>
    <n v="5"/>
    <b v="0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947"/>
    <d v="2016-06-30T18:45:06"/>
    <x v="2"/>
    <b v="0"/>
    <n v="0"/>
    <b v="0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x v="948"/>
    <d v="2016-03-12T19:52:44"/>
    <x v="2"/>
    <b v="0"/>
    <n v="8"/>
    <b v="0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949"/>
    <d v="2016-02-21T01:02:56"/>
    <x v="2"/>
    <b v="0"/>
    <n v="7"/>
    <b v="0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950"/>
    <d v="2016-01-17T18:01:01"/>
    <x v="2"/>
    <b v="0"/>
    <n v="24"/>
    <b v="0"/>
    <x v="8"/>
  </r>
  <r>
    <n v="951"/>
    <s v="Smart Harness"/>
    <s v="Revolutionizing the way we walk our dogs!"/>
    <n v="50000"/>
    <n v="19195"/>
    <x v="2"/>
    <s v="US"/>
    <s v="USD"/>
    <n v="1465054872"/>
    <n v="1461166872"/>
    <x v="951"/>
    <d v="2016-06-04T15:41:12"/>
    <x v="2"/>
    <b v="0"/>
    <n v="121"/>
    <b v="0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952"/>
    <d v="2016-11-18T15:43:32"/>
    <x v="2"/>
    <b v="0"/>
    <n v="196"/>
    <b v="0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953"/>
    <d v="2015-01-25T03:56:39"/>
    <x v="0"/>
    <b v="0"/>
    <n v="5"/>
    <b v="0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954"/>
    <d v="2015-08-20T20:00:39"/>
    <x v="0"/>
    <b v="0"/>
    <n v="73"/>
    <b v="0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955"/>
    <d v="2016-09-13T07:05:00"/>
    <x v="2"/>
    <b v="0"/>
    <n v="93"/>
    <b v="0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956"/>
    <d v="2015-04-26T20:55:59"/>
    <x v="0"/>
    <b v="0"/>
    <n v="17"/>
    <b v="0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957"/>
    <d v="2016-11-17T14:15:33"/>
    <x v="2"/>
    <b v="0"/>
    <n v="7"/>
    <b v="0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958"/>
    <d v="2015-04-10T04:59:00"/>
    <x v="0"/>
    <b v="0"/>
    <n v="17"/>
    <b v="0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959"/>
    <d v="2015-01-19T04:11:05"/>
    <x v="0"/>
    <b v="0"/>
    <n v="171"/>
    <b v="0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960"/>
    <d v="2017-03-14T14:02:35"/>
    <x v="1"/>
    <b v="0"/>
    <n v="188"/>
    <b v="0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x v="961"/>
    <d v="2017-02-20T19:00:00"/>
    <x v="1"/>
    <b v="0"/>
    <n v="110"/>
    <b v="0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962"/>
    <d v="2016-02-11T17:05:53"/>
    <x v="2"/>
    <b v="0"/>
    <n v="37"/>
    <b v="0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963"/>
    <d v="2016-10-17T15:15:19"/>
    <x v="2"/>
    <b v="0"/>
    <n v="9"/>
    <b v="0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964"/>
    <d v="2015-09-01T15:05:19"/>
    <x v="0"/>
    <b v="0"/>
    <n v="29"/>
    <b v="0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965"/>
    <d v="2016-10-26T03:59:00"/>
    <x v="2"/>
    <b v="0"/>
    <n v="6"/>
    <b v="0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966"/>
    <d v="2016-10-06T15:15:32"/>
    <x v="2"/>
    <b v="0"/>
    <n v="30"/>
    <b v="0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967"/>
    <d v="2016-04-22T05:06:14"/>
    <x v="2"/>
    <b v="0"/>
    <n v="81"/>
    <b v="0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968"/>
    <d v="2014-08-15T20:20:34"/>
    <x v="3"/>
    <b v="0"/>
    <n v="4"/>
    <b v="0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969"/>
    <d v="2017-02-09T07:16:47"/>
    <x v="1"/>
    <b v="0"/>
    <n v="11"/>
    <b v="0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970"/>
    <d v="2017-01-23T04:59:00"/>
    <x v="1"/>
    <b v="0"/>
    <n v="14"/>
    <b v="0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971"/>
    <d v="2015-06-01T17:01:00"/>
    <x v="0"/>
    <b v="0"/>
    <n v="5"/>
    <b v="0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972"/>
    <d v="2014-09-04T06:59:00"/>
    <x v="3"/>
    <b v="0"/>
    <n v="45"/>
    <b v="0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973"/>
    <d v="2015-11-09T01:21:33"/>
    <x v="0"/>
    <b v="0"/>
    <n v="8"/>
    <b v="0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974"/>
    <d v="2016-03-25T16:59:16"/>
    <x v="2"/>
    <b v="0"/>
    <n v="3"/>
    <b v="0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975"/>
    <d v="2016-06-28T16:43:05"/>
    <x v="2"/>
    <b v="0"/>
    <n v="24"/>
    <b v="0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976"/>
    <d v="2015-08-14T01:24:57"/>
    <x v="0"/>
    <b v="0"/>
    <n v="18"/>
    <b v="0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977"/>
    <d v="2016-02-21T22:36:37"/>
    <x v="2"/>
    <b v="0"/>
    <n v="12"/>
    <b v="0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978"/>
    <d v="2016-02-25T07:25:01"/>
    <x v="2"/>
    <b v="0"/>
    <n v="123"/>
    <b v="0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979"/>
    <d v="2016-06-20T18:59:00"/>
    <x v="2"/>
    <b v="0"/>
    <n v="96"/>
    <b v="0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980"/>
    <d v="2014-11-30T22:42:02"/>
    <x v="3"/>
    <b v="0"/>
    <n v="31"/>
    <b v="0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981"/>
    <d v="2014-08-09T22:43:42"/>
    <x v="3"/>
    <b v="0"/>
    <n v="4"/>
    <b v="0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982"/>
    <d v="2016-10-02T18:04:46"/>
    <x v="2"/>
    <b v="0"/>
    <n v="3"/>
    <b v="0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983"/>
    <d v="2016-08-23T20:54:00"/>
    <x v="2"/>
    <b v="0"/>
    <n v="179"/>
    <b v="0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984"/>
    <d v="2015-03-28T01:46:48"/>
    <x v="0"/>
    <b v="0"/>
    <n v="3"/>
    <b v="0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985"/>
    <d v="2015-12-31T23:00:00"/>
    <x v="0"/>
    <b v="0"/>
    <n v="23"/>
    <b v="0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986"/>
    <d v="2016-01-10T00:00:00"/>
    <x v="2"/>
    <b v="0"/>
    <n v="23"/>
    <b v="0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987"/>
    <d v="2014-06-23T07:04:10"/>
    <x v="3"/>
    <b v="0"/>
    <n v="41"/>
    <b v="0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988"/>
    <d v="2016-10-01T08:33:45"/>
    <x v="2"/>
    <b v="0"/>
    <n v="0"/>
    <b v="0"/>
    <x v="8"/>
  </r>
  <r>
    <n v="989"/>
    <s v="Power Rope"/>
    <s v="The most useful phone charger you will ever buy"/>
    <n v="10000"/>
    <n v="1677"/>
    <x v="2"/>
    <s v="US"/>
    <s v="USD"/>
    <n v="1475101495"/>
    <n v="1472509495"/>
    <x v="989"/>
    <d v="2016-09-28T22:24:55"/>
    <x v="2"/>
    <b v="0"/>
    <n v="32"/>
    <b v="0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990"/>
    <d v="2014-09-03T18:49:24"/>
    <x v="3"/>
    <b v="0"/>
    <n v="2"/>
    <b v="0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991"/>
    <d v="2016-07-12T18:51:00"/>
    <x v="2"/>
    <b v="0"/>
    <n v="7"/>
    <b v="0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992"/>
    <d v="2016-05-07T21:11:59"/>
    <x v="2"/>
    <b v="0"/>
    <n v="4"/>
    <b v="0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993"/>
    <d v="2016-11-12T05:00:00"/>
    <x v="2"/>
    <b v="0"/>
    <n v="196"/>
    <b v="0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994"/>
    <d v="2014-11-30T22:59:00"/>
    <x v="3"/>
    <b v="0"/>
    <n v="11"/>
    <b v="0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995"/>
    <d v="2014-11-29T16:00:00"/>
    <x v="3"/>
    <b v="0"/>
    <n v="9"/>
    <b v="0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996"/>
    <d v="2014-07-27T15:27:00"/>
    <x v="3"/>
    <b v="0"/>
    <n v="5"/>
    <b v="0"/>
    <x v="8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997"/>
    <d v="2014-11-28T03:28:17"/>
    <x v="3"/>
    <b v="0"/>
    <n v="8"/>
    <b v="0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998"/>
    <d v="2015-11-19T05:03:21"/>
    <x v="0"/>
    <b v="0"/>
    <n v="229"/>
    <b v="0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999"/>
    <d v="2014-11-13T08:02:00"/>
    <x v="3"/>
    <b v="0"/>
    <n v="40"/>
    <b v="0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1000"/>
    <d v="2017-03-15T00:26:00"/>
    <x v="1"/>
    <b v="0"/>
    <n v="6"/>
    <b v="0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1001"/>
    <d v="2017-01-30T17:16:53"/>
    <x v="1"/>
    <b v="0"/>
    <n v="4"/>
    <b v="0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1002"/>
    <d v="2015-12-17T05:59:00"/>
    <x v="0"/>
    <b v="0"/>
    <n v="22"/>
    <b v="0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1003"/>
    <d v="2017-03-16T16:01:01"/>
    <x v="1"/>
    <b v="0"/>
    <n v="15"/>
    <b v="0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1004"/>
    <d v="2016-02-18T17:00:27"/>
    <x v="2"/>
    <b v="0"/>
    <n v="95"/>
    <b v="0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1005"/>
    <d v="2015-10-30T14:59:43"/>
    <x v="0"/>
    <b v="0"/>
    <n v="161"/>
    <b v="0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1006"/>
    <d v="2014-12-12T07:11:00"/>
    <x v="3"/>
    <b v="0"/>
    <n v="8"/>
    <b v="0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1007"/>
    <d v="2016-12-14T15:00:23"/>
    <x v="2"/>
    <b v="0"/>
    <n v="76"/>
    <b v="0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1008"/>
    <d v="2016-12-28T19:25:15"/>
    <x v="2"/>
    <b v="0"/>
    <n v="1"/>
    <b v="0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1009"/>
    <d v="2016-06-19T14:30:46"/>
    <x v="2"/>
    <b v="0"/>
    <n v="101"/>
    <b v="0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1010"/>
    <d v="2016-09-05T02:59:00"/>
    <x v="2"/>
    <b v="0"/>
    <n v="4"/>
    <b v="0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1011"/>
    <d v="2014-12-18T21:33:15"/>
    <x v="3"/>
    <b v="0"/>
    <n v="1"/>
    <b v="0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1012"/>
    <d v="2017-01-24T10:34:12"/>
    <x v="1"/>
    <b v="0"/>
    <n v="775"/>
    <b v="0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1013"/>
    <d v="2015-12-29T20:00:00"/>
    <x v="0"/>
    <b v="0"/>
    <n v="90"/>
    <b v="0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1014"/>
    <d v="2015-01-01T00:03:35"/>
    <x v="0"/>
    <b v="0"/>
    <n v="16"/>
    <b v="0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1015"/>
    <d v="2015-11-25T22:04:55"/>
    <x v="0"/>
    <b v="0"/>
    <n v="6"/>
    <b v="0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1016"/>
    <d v="2016-04-07T01:34:16"/>
    <x v="2"/>
    <b v="0"/>
    <n v="38"/>
    <b v="0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1017"/>
    <d v="2015-11-21T17:12:15"/>
    <x v="0"/>
    <b v="0"/>
    <n v="355"/>
    <b v="0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1018"/>
    <d v="2016-07-14T11:48:53"/>
    <x v="2"/>
    <b v="0"/>
    <n v="7"/>
    <b v="0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1019"/>
    <d v="2015-02-04T23:22:29"/>
    <x v="0"/>
    <b v="0"/>
    <n v="400"/>
    <b v="0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1020"/>
    <d v="2015-06-02T00:47:00"/>
    <x v="0"/>
    <b v="0"/>
    <n v="30"/>
    <b v="1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1021"/>
    <d v="2015-10-17T04:00:00"/>
    <x v="0"/>
    <b v="1"/>
    <n v="478"/>
    <b v="1"/>
    <x v="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1022"/>
    <d v="2015-05-17T15:31:17"/>
    <x v="0"/>
    <b v="1"/>
    <n v="74"/>
    <b v="1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1023"/>
    <d v="2015-06-20T22:04:21"/>
    <x v="0"/>
    <b v="0"/>
    <n v="131"/>
    <b v="1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1024"/>
    <d v="2016-01-31T13:56:03"/>
    <x v="2"/>
    <b v="1"/>
    <n v="61"/>
    <b v="1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1025"/>
    <d v="2015-03-16T19:00:37"/>
    <x v="0"/>
    <b v="1"/>
    <n v="1071"/>
    <b v="1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1026"/>
    <d v="2016-03-31T08:46:56"/>
    <x v="2"/>
    <b v="1"/>
    <n v="122"/>
    <b v="1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1027"/>
    <d v="2014-10-23T00:49:07"/>
    <x v="3"/>
    <b v="1"/>
    <n v="111"/>
    <b v="1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1028"/>
    <d v="2017-03-06T20:00:00"/>
    <x v="1"/>
    <b v="1"/>
    <n v="255"/>
    <b v="1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1029"/>
    <d v="2015-04-04T21:59:00"/>
    <x v="0"/>
    <b v="0"/>
    <n v="141"/>
    <b v="1"/>
    <x v="1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1030"/>
    <d v="2016-09-12T11:35:49"/>
    <x v="2"/>
    <b v="0"/>
    <n v="159"/>
    <b v="1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1031"/>
    <d v="2015-12-16T18:20:10"/>
    <x v="0"/>
    <b v="0"/>
    <n v="99"/>
    <b v="1"/>
    <x v="1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1032"/>
    <d v="2016-06-23T16:00:25"/>
    <x v="2"/>
    <b v="0"/>
    <n v="96"/>
    <b v="1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1033"/>
    <d v="2016-12-12T17:34:40"/>
    <x v="2"/>
    <b v="0"/>
    <n v="27"/>
    <b v="1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1034"/>
    <d v="2016-08-05T03:59:00"/>
    <x v="2"/>
    <b v="0"/>
    <n v="166"/>
    <b v="1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1035"/>
    <d v="2015-02-11T15:23:40"/>
    <x v="0"/>
    <b v="0"/>
    <n v="76"/>
    <b v="1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1036"/>
    <d v="2013-01-07T08:00:00"/>
    <x v="4"/>
    <b v="0"/>
    <n v="211"/>
    <b v="1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1037"/>
    <d v="2015-05-18T05:00:00"/>
    <x v="0"/>
    <b v="0"/>
    <n v="21"/>
    <b v="1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1038"/>
    <d v="2016-03-19T04:33:43"/>
    <x v="2"/>
    <b v="0"/>
    <n v="61"/>
    <b v="1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1039"/>
    <d v="2016-12-13T07:59:00"/>
    <x v="2"/>
    <b v="0"/>
    <n v="30"/>
    <b v="1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1040"/>
    <d v="2016-08-27T17:00:09"/>
    <x v="2"/>
    <b v="0"/>
    <n v="1"/>
    <b v="0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1041"/>
    <d v="2014-07-31T01:26:32"/>
    <x v="3"/>
    <b v="0"/>
    <n v="0"/>
    <b v="0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1042"/>
    <d v="2014-09-12T10:00:00"/>
    <x v="3"/>
    <b v="0"/>
    <n v="1"/>
    <b v="0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1043"/>
    <d v="2015-05-20T06:04:15"/>
    <x v="0"/>
    <b v="0"/>
    <n v="292"/>
    <b v="0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1044"/>
    <d v="2015-03-05T20:27:00"/>
    <x v="0"/>
    <b v="0"/>
    <n v="2"/>
    <b v="0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1045"/>
    <d v="2014-08-23T20:59:10"/>
    <x v="3"/>
    <b v="0"/>
    <n v="8"/>
    <b v="0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1046"/>
    <d v="2015-12-26T20:26:00"/>
    <x v="0"/>
    <b v="0"/>
    <n v="0"/>
    <b v="0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1047"/>
    <d v="2014-11-05T20:38:35"/>
    <x v="3"/>
    <b v="0"/>
    <n v="1"/>
    <b v="0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1048"/>
    <d v="2016-09-25T01:16:29"/>
    <x v="2"/>
    <b v="0"/>
    <n v="4"/>
    <b v="0"/>
    <x v="16"/>
  </r>
  <r>
    <n v="1049"/>
    <s v="J1 (Canceled)"/>
    <s v="------"/>
    <n v="12000"/>
    <n v="0"/>
    <x v="1"/>
    <s v="US"/>
    <s v="USD"/>
    <n v="1455272445"/>
    <n v="1452680445"/>
    <x v="1049"/>
    <d v="2016-02-12T10:20:45"/>
    <x v="2"/>
    <b v="0"/>
    <n v="0"/>
    <b v="0"/>
    <x v="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1050"/>
    <d v="2015-09-14T19:07:57"/>
    <x v="0"/>
    <b v="0"/>
    <n v="0"/>
    <b v="0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1051"/>
    <d v="2014-08-27T00:20:25"/>
    <x v="3"/>
    <b v="0"/>
    <n v="0"/>
    <b v="0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1052"/>
    <d v="2016-06-06T20:09:00"/>
    <x v="2"/>
    <b v="0"/>
    <n v="0"/>
    <b v="0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1053"/>
    <d v="2017-03-06T04:08:52"/>
    <x v="1"/>
    <b v="0"/>
    <n v="1"/>
    <b v="0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1054"/>
    <d v="2014-08-10T22:00:00"/>
    <x v="3"/>
    <b v="0"/>
    <n v="0"/>
    <b v="0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1055"/>
    <d v="2016-03-07T23:49:05"/>
    <x v="2"/>
    <b v="0"/>
    <n v="0"/>
    <b v="0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1056"/>
    <d v="2015-04-24T16:16:17"/>
    <x v="0"/>
    <b v="0"/>
    <n v="0"/>
    <b v="0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1057"/>
    <d v="2016-12-04T21:54:43"/>
    <x v="2"/>
    <b v="0"/>
    <n v="0"/>
    <b v="0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1058"/>
    <d v="2015-03-26T00:00:00"/>
    <x v="0"/>
    <b v="0"/>
    <n v="0"/>
    <b v="0"/>
    <x v="16"/>
  </r>
  <r>
    <n v="1059"/>
    <s v="Voice Over Artist (Canceled)"/>
    <s v="Turning myself into a vocal artist."/>
    <n v="1100"/>
    <n v="0"/>
    <x v="1"/>
    <s v="US"/>
    <s v="USD"/>
    <n v="1426269456"/>
    <n v="1423681056"/>
    <x v="1059"/>
    <d v="2015-03-13T17:57:36"/>
    <x v="0"/>
    <b v="0"/>
    <n v="0"/>
    <b v="0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1060"/>
    <d v="2015-04-15T21:54:53"/>
    <x v="0"/>
    <b v="0"/>
    <n v="1"/>
    <b v="0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1061"/>
    <d v="2016-05-02T01:00:00"/>
    <x v="2"/>
    <b v="0"/>
    <n v="0"/>
    <b v="0"/>
    <x v="16"/>
  </r>
  <r>
    <n v="1062"/>
    <s v="RETURNING AT A LATER DATE"/>
    <s v="SEE US ON PATREON www.badgirlartwork.com"/>
    <n v="199"/>
    <n v="190"/>
    <x v="1"/>
    <s v="US"/>
    <s v="USD"/>
    <n v="1468351341"/>
    <n v="1467746541"/>
    <x v="1062"/>
    <d v="2016-07-12T19:22:21"/>
    <x v="2"/>
    <b v="0"/>
    <n v="4"/>
    <b v="0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1063"/>
    <d v="2016-08-31T00:44:22"/>
    <x v="2"/>
    <b v="0"/>
    <n v="0"/>
    <b v="0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1064"/>
    <d v="2013-07-07T05:28:23"/>
    <x v="4"/>
    <b v="0"/>
    <n v="123"/>
    <b v="0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1065"/>
    <d v="2014-02-19T09:08:42"/>
    <x v="3"/>
    <b v="0"/>
    <n v="5"/>
    <b v="0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1066"/>
    <d v="2013-08-04T23:06:22"/>
    <x v="4"/>
    <b v="0"/>
    <n v="148"/>
    <b v="0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1067"/>
    <d v="2013-12-21T20:32:11"/>
    <x v="4"/>
    <b v="0"/>
    <n v="10"/>
    <b v="0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1068"/>
    <d v="2016-04-10T07:54:24"/>
    <x v="2"/>
    <b v="0"/>
    <n v="4"/>
    <b v="0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1069"/>
    <d v="2013-11-26T06:30:59"/>
    <x v="4"/>
    <b v="0"/>
    <n v="21"/>
    <b v="0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1070"/>
    <d v="2012-10-01T00:17:02"/>
    <x v="5"/>
    <b v="0"/>
    <n v="2"/>
    <b v="0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1071"/>
    <d v="2015-11-17T19:04:53"/>
    <x v="0"/>
    <b v="0"/>
    <n v="0"/>
    <b v="0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1072"/>
    <d v="2014-02-05T19:58:17"/>
    <x v="3"/>
    <b v="0"/>
    <n v="4"/>
    <b v="0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1073"/>
    <d v="2011-10-16T23:09:01"/>
    <x v="6"/>
    <b v="0"/>
    <n v="1"/>
    <b v="0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1074"/>
    <d v="2014-01-04T04:09:05"/>
    <x v="3"/>
    <b v="0"/>
    <n v="30"/>
    <b v="0"/>
    <x v="1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1075"/>
    <d v="2012-05-06T21:41:56"/>
    <x v="5"/>
    <b v="0"/>
    <n v="3"/>
    <b v="0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1076"/>
    <d v="2014-09-11T09:04:10"/>
    <x v="3"/>
    <b v="0"/>
    <n v="975"/>
    <b v="0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1077"/>
    <d v="2016-01-14T04:00:11"/>
    <x v="2"/>
    <b v="0"/>
    <n v="167"/>
    <b v="0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1078"/>
    <d v="2011-07-22T04:42:01"/>
    <x v="6"/>
    <b v="0"/>
    <n v="5"/>
    <b v="0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1079"/>
    <d v="2016-05-14T13:35:36"/>
    <x v="2"/>
    <b v="0"/>
    <n v="18"/>
    <b v="0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1080"/>
    <d v="2014-05-11T03:18:53"/>
    <x v="3"/>
    <b v="0"/>
    <n v="98"/>
    <b v="0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1081"/>
    <d v="2015-01-28T22:14:52"/>
    <x v="0"/>
    <b v="0"/>
    <n v="4"/>
    <b v="0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1082"/>
    <d v="2012-08-10T21:44:48"/>
    <x v="5"/>
    <b v="0"/>
    <n v="3"/>
    <b v="0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1083"/>
    <d v="2014-08-02T15:49:43"/>
    <x v="3"/>
    <b v="0"/>
    <n v="1"/>
    <b v="0"/>
    <x v="17"/>
  </r>
  <r>
    <n v="1084"/>
    <s v="My own channel"/>
    <s v="I want to start my own channel for gaming"/>
    <n v="550"/>
    <n v="0"/>
    <x v="2"/>
    <s v="US"/>
    <s v="USD"/>
    <n v="1407534804"/>
    <n v="1404942804"/>
    <x v="1084"/>
    <d v="2014-08-08T21:53:24"/>
    <x v="3"/>
    <b v="0"/>
    <n v="0"/>
    <b v="0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1085"/>
    <d v="2016-03-14T15:06:15"/>
    <x v="2"/>
    <b v="0"/>
    <n v="9"/>
    <b v="0"/>
    <x v="17"/>
  </r>
  <r>
    <n v="1086"/>
    <s v="Cyber Universe Online"/>
    <s v="Humanity's future in the Galaxy"/>
    <n v="18000"/>
    <n v="15"/>
    <x v="2"/>
    <s v="US"/>
    <s v="USD"/>
    <n v="1408913291"/>
    <n v="1406321291"/>
    <x v="1086"/>
    <d v="2014-08-24T20:48:11"/>
    <x v="3"/>
    <b v="0"/>
    <n v="2"/>
    <b v="0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1087"/>
    <d v="2014-06-15T17:08:07"/>
    <x v="3"/>
    <b v="0"/>
    <n v="0"/>
    <b v="0"/>
    <x v="1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1088"/>
    <d v="2014-04-24T19:11:07"/>
    <x v="3"/>
    <b v="0"/>
    <n v="147"/>
    <b v="0"/>
    <x v="1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1089"/>
    <d v="2015-06-26T04:32:55"/>
    <x v="0"/>
    <b v="0"/>
    <n v="49"/>
    <b v="0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1090"/>
    <d v="2015-05-29T04:27:33"/>
    <x v="0"/>
    <b v="0"/>
    <n v="1"/>
    <b v="0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1091"/>
    <d v="2016-04-10T18:41:12"/>
    <x v="2"/>
    <b v="0"/>
    <n v="2"/>
    <b v="0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1092"/>
    <d v="2013-01-06T00:37:18"/>
    <x v="4"/>
    <b v="0"/>
    <n v="7"/>
    <b v="0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1093"/>
    <d v="2016-02-11T23:22:17"/>
    <x v="2"/>
    <b v="0"/>
    <n v="4"/>
    <b v="0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1094"/>
    <d v="2011-10-09T17:07:13"/>
    <x v="6"/>
    <b v="0"/>
    <n v="27"/>
    <b v="0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1095"/>
    <d v="2013-08-30T12:53:40"/>
    <x v="4"/>
    <b v="0"/>
    <n v="94"/>
    <b v="0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1096"/>
    <d v="2014-10-04T03:30:00"/>
    <x v="3"/>
    <b v="0"/>
    <n v="29"/>
    <b v="0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1097"/>
    <d v="2014-03-02T19:01:17"/>
    <x v="3"/>
    <b v="0"/>
    <n v="7"/>
    <b v="0"/>
    <x v="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1098"/>
    <d v="2014-04-13T18:18:15"/>
    <x v="3"/>
    <b v="0"/>
    <n v="22"/>
    <b v="0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1099"/>
    <d v="2015-05-13T20:04:28"/>
    <x v="0"/>
    <b v="0"/>
    <n v="1"/>
    <b v="0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1100"/>
    <d v="2016-02-14T02:39:31"/>
    <x v="2"/>
    <b v="0"/>
    <n v="10"/>
    <b v="0"/>
    <x v="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1101"/>
    <d v="2016-07-14T18:12:00"/>
    <x v="2"/>
    <b v="0"/>
    <n v="6"/>
    <b v="0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1102"/>
    <d v="2013-12-09T05:59:00"/>
    <x v="4"/>
    <b v="0"/>
    <n v="24"/>
    <b v="0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1103"/>
    <d v="2016-06-18T05:19:50"/>
    <x v="2"/>
    <b v="0"/>
    <n v="15"/>
    <b v="0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1104"/>
    <d v="2014-06-11T09:50:21"/>
    <x v="3"/>
    <b v="0"/>
    <n v="37"/>
    <b v="0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1105"/>
    <d v="2014-03-24T02:15:27"/>
    <x v="3"/>
    <b v="0"/>
    <n v="20"/>
    <b v="0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1106"/>
    <d v="2012-04-04T16:46:15"/>
    <x v="5"/>
    <b v="0"/>
    <n v="7"/>
    <b v="0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1107"/>
    <d v="2014-07-23T20:40:24"/>
    <x v="3"/>
    <b v="0"/>
    <n v="0"/>
    <b v="0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1108"/>
    <d v="2012-04-13T14:17:15"/>
    <x v="5"/>
    <b v="0"/>
    <n v="21"/>
    <b v="0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1109"/>
    <d v="2016-11-18T19:03:10"/>
    <x v="2"/>
    <b v="0"/>
    <n v="3"/>
    <b v="0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1110"/>
    <d v="2012-12-07T22:23:42"/>
    <x v="5"/>
    <b v="0"/>
    <n v="11"/>
    <b v="0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1111"/>
    <d v="2016-01-08T04:53:10"/>
    <x v="2"/>
    <b v="0"/>
    <n v="1"/>
    <b v="0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1112"/>
    <d v="2015-01-19T08:30:00"/>
    <x v="0"/>
    <b v="0"/>
    <n v="312"/>
    <b v="0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1113"/>
    <d v="2014-08-14T23:27:00"/>
    <x v="3"/>
    <b v="0"/>
    <n v="1"/>
    <b v="0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1114"/>
    <d v="2013-10-09T08:18:07"/>
    <x v="4"/>
    <b v="0"/>
    <n v="3"/>
    <b v="0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1115"/>
    <d v="2016-03-30T15:41:35"/>
    <x v="2"/>
    <b v="0"/>
    <n v="4"/>
    <b v="0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1116"/>
    <d v="2012-06-09T20:20:08"/>
    <x v="5"/>
    <b v="0"/>
    <n v="10"/>
    <b v="0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1117"/>
    <d v="2015-12-25T14:21:53"/>
    <x v="0"/>
    <b v="0"/>
    <n v="8"/>
    <b v="0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1118"/>
    <d v="2014-04-05T02:59:39"/>
    <x v="3"/>
    <b v="0"/>
    <n v="3"/>
    <b v="0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1119"/>
    <d v="2014-04-06T19:01:04"/>
    <x v="3"/>
    <b v="0"/>
    <n v="1"/>
    <b v="0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1120"/>
    <d v="2011-10-28T20:56:40"/>
    <x v="6"/>
    <b v="0"/>
    <n v="0"/>
    <b v="0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1121"/>
    <d v="2016-03-13T21:25:16"/>
    <x v="2"/>
    <b v="0"/>
    <n v="5"/>
    <b v="0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1122"/>
    <d v="2013-05-30T16:53:45"/>
    <x v="4"/>
    <b v="0"/>
    <n v="0"/>
    <b v="0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1123"/>
    <d v="2014-04-19T12:34:08"/>
    <x v="3"/>
    <b v="0"/>
    <n v="3"/>
    <b v="0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1124"/>
    <d v="2015-04-30T16:00:51"/>
    <x v="0"/>
    <b v="0"/>
    <n v="7"/>
    <b v="0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1125"/>
    <d v="2015-09-25T14:58:50"/>
    <x v="0"/>
    <b v="0"/>
    <n v="0"/>
    <b v="0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1126"/>
    <d v="2016-07-14T07:51:34"/>
    <x v="2"/>
    <b v="0"/>
    <n v="2"/>
    <b v="0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1127"/>
    <d v="2014-11-14T21:30:00"/>
    <x v="3"/>
    <b v="0"/>
    <n v="23"/>
    <b v="0"/>
    <x v="18"/>
  </r>
  <r>
    <n v="1128"/>
    <s v="Flying Turds"/>
    <s v="#havingfunFTW"/>
    <n v="1000"/>
    <n v="1"/>
    <x v="2"/>
    <s v="GB"/>
    <s v="GBP"/>
    <n v="1407425717"/>
    <n v="1404833717"/>
    <x v="1128"/>
    <d v="2014-08-07T15:35:17"/>
    <x v="3"/>
    <b v="0"/>
    <n v="1"/>
    <b v="0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1129"/>
    <d v="2016-06-05T06:21:33"/>
    <x v="2"/>
    <b v="0"/>
    <n v="2"/>
    <b v="0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1130"/>
    <d v="2014-11-26T00:55:00"/>
    <x v="3"/>
    <b v="0"/>
    <n v="3"/>
    <b v="0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1131"/>
    <d v="2015-12-24T21:47:48"/>
    <x v="0"/>
    <b v="0"/>
    <n v="0"/>
    <b v="0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1132"/>
    <d v="2017-01-01T02:46:11"/>
    <x v="1"/>
    <b v="0"/>
    <n v="13"/>
    <b v="0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1133"/>
    <d v="2014-07-31T09:46:21"/>
    <x v="3"/>
    <b v="0"/>
    <n v="1"/>
    <b v="0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1134"/>
    <d v="2014-11-29T04:33:00"/>
    <x v="3"/>
    <b v="0"/>
    <n v="1"/>
    <b v="0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1135"/>
    <d v="2016-08-06T23:44:54"/>
    <x v="2"/>
    <b v="0"/>
    <n v="1"/>
    <b v="0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1136"/>
    <d v="2015-12-19T16:07:09"/>
    <x v="0"/>
    <b v="0"/>
    <n v="6"/>
    <b v="0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1137"/>
    <d v="2016-04-23T19:40:21"/>
    <x v="2"/>
    <b v="0"/>
    <n v="39"/>
    <b v="0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1138"/>
    <d v="2017-01-21T21:45:31"/>
    <x v="1"/>
    <b v="0"/>
    <n v="4"/>
    <b v="0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1139"/>
    <d v="2015-01-01T08:20:26"/>
    <x v="0"/>
    <b v="0"/>
    <n v="1"/>
    <b v="0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1140"/>
    <d v="2015-08-06T11:05:21"/>
    <x v="0"/>
    <b v="0"/>
    <n v="0"/>
    <b v="0"/>
    <x v="18"/>
  </r>
  <r>
    <n v="1141"/>
    <s v="Arena Z - Zombie Survival"/>
    <s v="I think this will be a great game!"/>
    <n v="500"/>
    <n v="0"/>
    <x v="2"/>
    <s v="DE"/>
    <s v="EUR"/>
    <n v="1436460450"/>
    <n v="1433868450"/>
    <x v="1141"/>
    <d v="2015-07-09T16:47:30"/>
    <x v="0"/>
    <b v="0"/>
    <n v="0"/>
    <b v="0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1142"/>
    <d v="2015-02-17T00:08:47"/>
    <x v="0"/>
    <b v="0"/>
    <n v="0"/>
    <b v="0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1143"/>
    <d v="2015-12-17T04:38:46"/>
    <x v="0"/>
    <b v="0"/>
    <n v="8"/>
    <b v="0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1144"/>
    <d v="2015-04-29T04:22:00"/>
    <x v="0"/>
    <b v="0"/>
    <n v="0"/>
    <b v="0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1145"/>
    <d v="2014-10-02T17:56:32"/>
    <x v="3"/>
    <b v="0"/>
    <n v="1"/>
    <b v="0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1146"/>
    <d v="2014-05-02T22:52:53"/>
    <x v="3"/>
    <b v="0"/>
    <n v="12"/>
    <b v="0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1147"/>
    <d v="2014-10-19T23:19:43"/>
    <x v="3"/>
    <b v="0"/>
    <n v="0"/>
    <b v="0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1148"/>
    <d v="2016-12-01T05:06:21"/>
    <x v="2"/>
    <b v="0"/>
    <n v="3"/>
    <b v="0"/>
    <x v="19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1149"/>
    <d v="2016-06-16T17:02:46"/>
    <x v="2"/>
    <b v="0"/>
    <n v="2"/>
    <b v="0"/>
    <x v="1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1150"/>
    <d v="2016-01-08T22:54:35"/>
    <x v="2"/>
    <b v="0"/>
    <n v="6"/>
    <b v="0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1151"/>
    <d v="2015-09-07T02:27:43"/>
    <x v="0"/>
    <b v="0"/>
    <n v="0"/>
    <b v="0"/>
    <x v="19"/>
  </r>
  <r>
    <n v="1152"/>
    <s v="Peruvian King Food Truck"/>
    <s v="Peruvian food truck with an LA twist."/>
    <n v="16000"/>
    <n v="911"/>
    <x v="2"/>
    <s v="US"/>
    <s v="USD"/>
    <n v="1431709312"/>
    <n v="1429117312"/>
    <x v="1152"/>
    <d v="2015-05-15T17:01:52"/>
    <x v="0"/>
    <b v="0"/>
    <n v="15"/>
    <b v="0"/>
    <x v="19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1153"/>
    <d v="2015-06-18T17:08:25"/>
    <x v="0"/>
    <b v="0"/>
    <n v="1"/>
    <b v="0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1154"/>
    <d v="2015-09-06T02:36:46"/>
    <x v="0"/>
    <b v="0"/>
    <n v="3"/>
    <b v="0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1155"/>
    <d v="2014-08-14T18:20:08"/>
    <x v="3"/>
    <b v="0"/>
    <n v="8"/>
    <b v="0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1156"/>
    <d v="2015-02-24T01:42:42"/>
    <x v="0"/>
    <b v="0"/>
    <n v="0"/>
    <b v="0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1157"/>
    <d v="2014-12-05T16:04:40"/>
    <x v="3"/>
    <b v="0"/>
    <n v="3"/>
    <b v="0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1158"/>
    <d v="2014-12-09T02:12:08"/>
    <x v="3"/>
    <b v="0"/>
    <n v="3"/>
    <b v="0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1159"/>
    <d v="2015-06-30T15:45:00"/>
    <x v="0"/>
    <b v="0"/>
    <n v="0"/>
    <b v="0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1160"/>
    <d v="2015-03-28T02:43:06"/>
    <x v="0"/>
    <b v="0"/>
    <n v="19"/>
    <b v="0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1161"/>
    <d v="2015-05-19T15:06:29"/>
    <x v="0"/>
    <b v="0"/>
    <n v="0"/>
    <b v="0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1162"/>
    <d v="2014-09-25T16:24:24"/>
    <x v="3"/>
    <b v="0"/>
    <n v="2"/>
    <b v="0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1163"/>
    <d v="2014-08-09T17:22:00"/>
    <x v="3"/>
    <b v="0"/>
    <n v="0"/>
    <b v="0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1164"/>
    <d v="2016-06-18T17:23:02"/>
    <x v="2"/>
    <b v="0"/>
    <n v="0"/>
    <b v="0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1165"/>
    <d v="2014-07-06T05:08:50"/>
    <x v="3"/>
    <b v="0"/>
    <n v="25"/>
    <b v="0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1166"/>
    <d v="2015-06-26T04:00:00"/>
    <x v="0"/>
    <b v="0"/>
    <n v="8"/>
    <b v="0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1167"/>
    <d v="2014-09-12T17:38:15"/>
    <x v="3"/>
    <b v="0"/>
    <n v="16"/>
    <b v="0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1168"/>
    <d v="2016-09-22T01:17:45"/>
    <x v="2"/>
    <b v="0"/>
    <n v="3"/>
    <b v="0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1169"/>
    <d v="2015-02-22T08:29:23"/>
    <x v="0"/>
    <b v="0"/>
    <n v="3"/>
    <b v="0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1170"/>
    <d v="2015-05-30T21:26:11"/>
    <x v="0"/>
    <b v="0"/>
    <n v="2"/>
    <b v="0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1171"/>
    <d v="2014-11-13T20:18:47"/>
    <x v="3"/>
    <b v="0"/>
    <n v="1"/>
    <b v="0"/>
    <x v="1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1172"/>
    <d v="2014-08-20T16:22:32"/>
    <x v="3"/>
    <b v="0"/>
    <n v="0"/>
    <b v="0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1173"/>
    <d v="2015-08-03T04:27:37"/>
    <x v="0"/>
    <b v="0"/>
    <n v="1"/>
    <b v="0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1174"/>
    <d v="2016-05-08T20:12:07"/>
    <x v="2"/>
    <b v="0"/>
    <n v="19"/>
    <b v="0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1175"/>
    <d v="2015-07-15T17:28:59"/>
    <x v="0"/>
    <b v="0"/>
    <n v="9"/>
    <b v="0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1176"/>
    <d v="2017-03-06T13:00:00"/>
    <x v="1"/>
    <b v="0"/>
    <n v="1"/>
    <b v="0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1177"/>
    <d v="2014-10-15T15:51:36"/>
    <x v="3"/>
    <b v="0"/>
    <n v="0"/>
    <b v="0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1178"/>
    <d v="2014-08-16T21:44:12"/>
    <x v="3"/>
    <b v="0"/>
    <n v="1"/>
    <b v="0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1179"/>
    <d v="2015-10-28T17:17:07"/>
    <x v="0"/>
    <b v="0"/>
    <n v="5"/>
    <b v="0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1180"/>
    <d v="2014-06-28T19:21:54"/>
    <x v="3"/>
    <b v="0"/>
    <n v="85"/>
    <b v="0"/>
    <x v="19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1181"/>
    <d v="2015-03-01T08:08:41"/>
    <x v="0"/>
    <b v="0"/>
    <n v="3"/>
    <b v="0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1182"/>
    <d v="2017-01-12T16:42:00"/>
    <x v="1"/>
    <b v="0"/>
    <n v="4"/>
    <b v="0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1183"/>
    <d v="2016-11-02T03:59:00"/>
    <x v="2"/>
    <b v="0"/>
    <n v="3"/>
    <b v="0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1184"/>
    <d v="2017-02-06T14:23:31"/>
    <x v="1"/>
    <b v="0"/>
    <n v="375"/>
    <b v="1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1185"/>
    <d v="2015-06-08T04:00:00"/>
    <x v="0"/>
    <b v="0"/>
    <n v="111"/>
    <b v="1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1186"/>
    <d v="2015-06-01T22:42:00"/>
    <x v="0"/>
    <b v="0"/>
    <n v="123"/>
    <b v="1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1187"/>
    <d v="2015-05-17T18:00:00"/>
    <x v="0"/>
    <b v="0"/>
    <n v="70"/>
    <b v="1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1188"/>
    <d v="2016-12-28T16:49:00"/>
    <x v="2"/>
    <b v="0"/>
    <n v="85"/>
    <b v="1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1189"/>
    <d v="2016-06-29T23:29:55"/>
    <x v="2"/>
    <b v="0"/>
    <n v="86"/>
    <b v="1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1190"/>
    <d v="2014-08-31T15:58:45"/>
    <x v="3"/>
    <b v="0"/>
    <n v="13"/>
    <b v="1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1191"/>
    <d v="2016-03-20T13:29:20"/>
    <x v="2"/>
    <b v="0"/>
    <n v="33"/>
    <b v="1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1192"/>
    <d v="2017-02-11T12:09:38"/>
    <x v="1"/>
    <b v="0"/>
    <n v="15"/>
    <b v="1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1193"/>
    <d v="2016-04-09T17:37:33"/>
    <x v="2"/>
    <b v="0"/>
    <n v="273"/>
    <b v="1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1194"/>
    <d v="2015-04-08T11:42:59"/>
    <x v="0"/>
    <b v="0"/>
    <n v="714"/>
    <b v="1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1195"/>
    <d v="2015-12-20T09:00:00"/>
    <x v="0"/>
    <b v="0"/>
    <n v="170"/>
    <b v="1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1196"/>
    <d v="2015-12-18T19:38:59"/>
    <x v="0"/>
    <b v="0"/>
    <n v="512"/>
    <b v="1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1197"/>
    <d v="2016-06-13T05:59:00"/>
    <x v="2"/>
    <b v="0"/>
    <n v="314"/>
    <b v="1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1198"/>
    <d v="2015-12-31T03:00:00"/>
    <x v="0"/>
    <b v="0"/>
    <n v="167"/>
    <b v="1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1199"/>
    <d v="2015-07-08T18:30:00"/>
    <x v="0"/>
    <b v="0"/>
    <n v="9"/>
    <b v="1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1200"/>
    <d v="2015-04-16T11:27:36"/>
    <x v="0"/>
    <b v="0"/>
    <n v="103"/>
    <b v="1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1201"/>
    <d v="2016-07-15T14:34:06"/>
    <x v="2"/>
    <b v="0"/>
    <n v="111"/>
    <b v="1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1202"/>
    <d v="2015-06-27T06:55:54"/>
    <x v="0"/>
    <b v="0"/>
    <n v="271"/>
    <b v="1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1203"/>
    <d v="2015-05-31T14:45:27"/>
    <x v="0"/>
    <b v="0"/>
    <n v="101"/>
    <b v="1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1204"/>
    <d v="2015-12-04T05:00:00"/>
    <x v="0"/>
    <b v="0"/>
    <n v="57"/>
    <b v="1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1205"/>
    <d v="2015-06-13T12:09:11"/>
    <x v="0"/>
    <b v="0"/>
    <n v="62"/>
    <b v="1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1206"/>
    <d v="2017-03-11T13:29:00"/>
    <x v="1"/>
    <b v="0"/>
    <n v="32"/>
    <b v="1"/>
    <x v="20"/>
  </r>
  <r>
    <n v="1207"/>
    <s v="ITALIANA"/>
    <s v="A humanistic photo book about ancestral &amp; post-modern Italy."/>
    <n v="16700"/>
    <n v="17396"/>
    <x v="0"/>
    <s v="IT"/>
    <s v="EUR"/>
    <n v="1459418400"/>
    <n v="1456827573"/>
    <x v="1207"/>
    <d v="2016-03-31T10:00:00"/>
    <x v="2"/>
    <b v="0"/>
    <n v="141"/>
    <b v="1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1208"/>
    <d v="2016-03-24T16:01:04"/>
    <x v="2"/>
    <b v="0"/>
    <n v="75"/>
    <b v="1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1209"/>
    <d v="2017-02-25T20:18:25"/>
    <x v="1"/>
    <b v="0"/>
    <n v="46"/>
    <b v="1"/>
    <x v="2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1210"/>
    <d v="2015-05-31T21:00:00"/>
    <x v="0"/>
    <b v="0"/>
    <n v="103"/>
    <b v="1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1211"/>
    <d v="2016-06-09T20:47:41"/>
    <x v="2"/>
    <b v="0"/>
    <n v="6"/>
    <b v="1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1212"/>
    <d v="2015-11-27T01:00:00"/>
    <x v="0"/>
    <b v="0"/>
    <n v="83"/>
    <b v="1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1213"/>
    <d v="2017-01-31T18:08:20"/>
    <x v="1"/>
    <b v="0"/>
    <n v="108"/>
    <b v="1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1214"/>
    <d v="2015-06-09T20:10:05"/>
    <x v="0"/>
    <b v="0"/>
    <n v="25"/>
    <b v="1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1215"/>
    <d v="2014-05-30T22:09:16"/>
    <x v="3"/>
    <b v="0"/>
    <n v="549"/>
    <b v="1"/>
    <x v="2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1216"/>
    <d v="2015-10-02T23:03:00"/>
    <x v="0"/>
    <b v="0"/>
    <n v="222"/>
    <b v="1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1217"/>
    <d v="2016-07-14T19:25:40"/>
    <x v="2"/>
    <b v="0"/>
    <n v="183"/>
    <b v="1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1218"/>
    <d v="2015-11-01T03:00:00"/>
    <x v="0"/>
    <b v="0"/>
    <n v="89"/>
    <b v="1"/>
    <x v="2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1219"/>
    <d v="2016-10-20T11:05:13"/>
    <x v="2"/>
    <b v="0"/>
    <n v="253"/>
    <b v="1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1220"/>
    <d v="2015-08-25T15:05:12"/>
    <x v="0"/>
    <b v="0"/>
    <n v="140"/>
    <b v="1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1221"/>
    <d v="2016-12-04T00:00:00"/>
    <x v="2"/>
    <b v="0"/>
    <n v="103"/>
    <b v="1"/>
    <x v="2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1222"/>
    <d v="2016-04-01T04:00:00"/>
    <x v="2"/>
    <b v="0"/>
    <n v="138"/>
    <b v="1"/>
    <x v="2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1223"/>
    <d v="2016-11-10T05:15:09"/>
    <x v="2"/>
    <b v="0"/>
    <n v="191"/>
    <b v="1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1224"/>
    <d v="2014-06-06T13:11:42"/>
    <x v="3"/>
    <b v="0"/>
    <n v="18"/>
    <b v="0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1225"/>
    <d v="2013-10-22T21:44:38"/>
    <x v="4"/>
    <b v="0"/>
    <n v="3"/>
    <b v="0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1226"/>
    <d v="2014-04-21T01:00:00"/>
    <x v="3"/>
    <b v="0"/>
    <n v="40"/>
    <b v="0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1227"/>
    <d v="2014-08-07T07:00:00"/>
    <x v="3"/>
    <b v="0"/>
    <n v="0"/>
    <b v="0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1228"/>
    <d v="2011-09-28T17:30:08"/>
    <x v="6"/>
    <b v="0"/>
    <n v="24"/>
    <b v="0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1229"/>
    <d v="2012-04-16T16:00:00"/>
    <x v="5"/>
    <b v="0"/>
    <n v="1"/>
    <b v="0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1230"/>
    <d v="2011-02-24T23:20:30"/>
    <x v="6"/>
    <b v="0"/>
    <n v="0"/>
    <b v="0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1231"/>
    <d v="2015-08-28T01:00:00"/>
    <x v="0"/>
    <b v="0"/>
    <n v="0"/>
    <b v="0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1232"/>
    <d v="2013-10-06T20:21:10"/>
    <x v="4"/>
    <b v="0"/>
    <n v="1"/>
    <b v="0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1233"/>
    <d v="2012-02-21T22:46:14"/>
    <x v="5"/>
    <b v="0"/>
    <n v="6"/>
    <b v="0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1234"/>
    <d v="2015-02-02T18:55:42"/>
    <x v="0"/>
    <b v="0"/>
    <n v="0"/>
    <b v="0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1235"/>
    <d v="2013-12-15T03:14:59"/>
    <x v="4"/>
    <b v="0"/>
    <n v="6"/>
    <b v="0"/>
    <x v="21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1236"/>
    <d v="2012-07-28T16:00:00"/>
    <x v="5"/>
    <b v="0"/>
    <n v="0"/>
    <b v="0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1237"/>
    <d v="2012-08-24T06:47:45"/>
    <x v="5"/>
    <b v="0"/>
    <n v="0"/>
    <b v="0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1238"/>
    <d v="2011-08-06T14:38:56"/>
    <x v="6"/>
    <b v="0"/>
    <n v="3"/>
    <b v="0"/>
    <x v="2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1239"/>
    <d v="2012-01-05T23:06:07"/>
    <x v="5"/>
    <b v="0"/>
    <n v="0"/>
    <b v="0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1240"/>
    <d v="2013-07-12T21:51:00"/>
    <x v="4"/>
    <b v="0"/>
    <n v="8"/>
    <b v="0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1241"/>
    <d v="2014-11-03T05:59:00"/>
    <x v="3"/>
    <b v="0"/>
    <n v="34"/>
    <b v="0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1242"/>
    <d v="2011-09-11T13:18:00"/>
    <x v="6"/>
    <b v="0"/>
    <n v="1"/>
    <b v="0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1243"/>
    <d v="2011-07-08T21:00:00"/>
    <x v="6"/>
    <b v="0"/>
    <n v="38"/>
    <b v="0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1244"/>
    <d v="2013-04-22T21:00:00"/>
    <x v="4"/>
    <b v="1"/>
    <n v="45"/>
    <b v="1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1245"/>
    <d v="2014-06-14T14:23:54"/>
    <x v="3"/>
    <b v="1"/>
    <n v="17"/>
    <b v="1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1246"/>
    <d v="2011-12-06T02:02:29"/>
    <x v="6"/>
    <b v="1"/>
    <n v="31"/>
    <b v="1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1247"/>
    <d v="2013-05-06T07:00:55"/>
    <x v="4"/>
    <b v="1"/>
    <n v="50"/>
    <b v="1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1248"/>
    <d v="2014-06-13T06:59:00"/>
    <x v="3"/>
    <b v="1"/>
    <n v="59"/>
    <b v="1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1249"/>
    <d v="2012-07-07T17:46:51"/>
    <x v="5"/>
    <b v="1"/>
    <n v="81"/>
    <b v="1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1250"/>
    <d v="2014-09-06T15:25:31"/>
    <x v="3"/>
    <b v="1"/>
    <n v="508"/>
    <b v="1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1251"/>
    <d v="2011-09-25T19:32:47"/>
    <x v="6"/>
    <b v="1"/>
    <n v="74"/>
    <b v="1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1252"/>
    <d v="2013-10-24T23:42:49"/>
    <x v="4"/>
    <b v="1"/>
    <n v="141"/>
    <b v="1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1253"/>
    <d v="2014-09-03T18:48:27"/>
    <x v="3"/>
    <b v="1"/>
    <n v="711"/>
    <b v="1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1254"/>
    <d v="2011-01-01T04:59:00"/>
    <x v="6"/>
    <b v="1"/>
    <n v="141"/>
    <b v="1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1255"/>
    <d v="2013-12-01T21:17:32"/>
    <x v="4"/>
    <b v="1"/>
    <n v="109"/>
    <b v="1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1256"/>
    <d v="2012-02-12T22:03:51"/>
    <x v="5"/>
    <b v="1"/>
    <n v="361"/>
    <b v="1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1257"/>
    <d v="2011-04-03T01:03:10"/>
    <x v="6"/>
    <b v="1"/>
    <n v="176"/>
    <b v="1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1258"/>
    <d v="2013-08-31T14:40:12"/>
    <x v="4"/>
    <b v="1"/>
    <n v="670"/>
    <b v="1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1259"/>
    <d v="2014-06-09T03:59:00"/>
    <x v="3"/>
    <b v="1"/>
    <n v="96"/>
    <b v="1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1260"/>
    <d v="2014-02-26T20:13:40"/>
    <x v="3"/>
    <b v="1"/>
    <n v="74"/>
    <b v="1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1261"/>
    <d v="2014-01-29T08:13:47"/>
    <x v="3"/>
    <b v="1"/>
    <n v="52"/>
    <b v="1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1262"/>
    <d v="2014-02-16T18:18:12"/>
    <x v="3"/>
    <b v="1"/>
    <n v="105"/>
    <b v="1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1263"/>
    <d v="2014-03-29T01:00:00"/>
    <x v="3"/>
    <b v="1"/>
    <n v="41"/>
    <b v="1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1264"/>
    <d v="2013-10-29T15:54:43"/>
    <x v="4"/>
    <b v="1"/>
    <n v="34"/>
    <b v="1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1265"/>
    <d v="2010-11-30T15:43:35"/>
    <x v="7"/>
    <b v="1"/>
    <n v="66"/>
    <b v="1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1266"/>
    <d v="2014-01-11T21:02:25"/>
    <x v="3"/>
    <b v="1"/>
    <n v="50"/>
    <b v="1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1267"/>
    <d v="2013-07-24T14:02:38"/>
    <x v="4"/>
    <b v="1"/>
    <n v="159"/>
    <b v="1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1268"/>
    <d v="2013-09-20T20:17:27"/>
    <x v="4"/>
    <b v="1"/>
    <n v="182"/>
    <b v="1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1269"/>
    <d v="2016-04-16T00:00:00"/>
    <x v="2"/>
    <b v="1"/>
    <n v="206"/>
    <b v="1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1270"/>
    <d v="2012-03-25T19:34:02"/>
    <x v="5"/>
    <b v="1"/>
    <n v="169"/>
    <b v="1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1271"/>
    <d v="2013-11-13T17:24:19"/>
    <x v="4"/>
    <b v="1"/>
    <n v="31"/>
    <b v="1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1272"/>
    <d v="2010-06-15T04:00:00"/>
    <x v="7"/>
    <b v="1"/>
    <n v="28"/>
    <b v="1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1273"/>
    <d v="2014-08-31T17:31:31"/>
    <x v="3"/>
    <b v="1"/>
    <n v="54"/>
    <b v="1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1274"/>
    <d v="2012-08-30T16:33:45"/>
    <x v="5"/>
    <b v="1"/>
    <n v="467"/>
    <b v="1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1275"/>
    <d v="2013-08-07T20:49:47"/>
    <x v="4"/>
    <b v="1"/>
    <n v="389"/>
    <b v="1"/>
    <x v="1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1276"/>
    <d v="2009-09-01T04:00:00"/>
    <x v="8"/>
    <b v="1"/>
    <n v="68"/>
    <b v="1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1277"/>
    <d v="2012-09-04T13:29:07"/>
    <x v="5"/>
    <b v="1"/>
    <n v="413"/>
    <b v="1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1278"/>
    <d v="2014-06-25T02:00:00"/>
    <x v="3"/>
    <b v="1"/>
    <n v="190"/>
    <b v="1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1279"/>
    <d v="2014-03-24T01:22:50"/>
    <x v="3"/>
    <b v="1"/>
    <n v="189"/>
    <b v="1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1280"/>
    <d v="2011-03-01T18:10:54"/>
    <x v="6"/>
    <b v="1"/>
    <n v="130"/>
    <b v="1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1281"/>
    <d v="2013-07-28T17:50:36"/>
    <x v="4"/>
    <b v="1"/>
    <n v="74"/>
    <b v="1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1282"/>
    <d v="2013-12-09T04:59:00"/>
    <x v="4"/>
    <b v="1"/>
    <n v="274"/>
    <b v="1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1283"/>
    <d v="2013-03-11T04:00:00"/>
    <x v="4"/>
    <b v="1"/>
    <n v="22"/>
    <b v="1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1284"/>
    <d v="2016-12-31T16:59:00"/>
    <x v="2"/>
    <b v="0"/>
    <n v="31"/>
    <b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1285"/>
    <d v="2015-06-20T13:59:35"/>
    <x v="0"/>
    <b v="0"/>
    <n v="63"/>
    <b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1286"/>
    <d v="2015-02-17T14:00:00"/>
    <x v="0"/>
    <b v="0"/>
    <n v="20"/>
    <b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1287"/>
    <d v="2015-06-12T14:54:16"/>
    <x v="0"/>
    <b v="0"/>
    <n v="25"/>
    <b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1288"/>
    <d v="2016-08-10T04:00:00"/>
    <x v="2"/>
    <b v="0"/>
    <n v="61"/>
    <b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1289"/>
    <d v="2017-01-04T03:14:05"/>
    <x v="1"/>
    <b v="0"/>
    <n v="52"/>
    <b v="1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1290"/>
    <d v="2015-04-23T06:59:00"/>
    <x v="0"/>
    <b v="0"/>
    <n v="86"/>
    <b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1291"/>
    <d v="2015-04-07T07:00:00"/>
    <x v="0"/>
    <b v="0"/>
    <n v="42"/>
    <b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1292"/>
    <d v="2015-10-06T22:59:00"/>
    <x v="0"/>
    <b v="0"/>
    <n v="52"/>
    <b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1293"/>
    <d v="2015-11-14T17:49:31"/>
    <x v="0"/>
    <b v="0"/>
    <n v="120"/>
    <b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1294"/>
    <d v="2015-10-19T11:00:00"/>
    <x v="0"/>
    <b v="0"/>
    <n v="22"/>
    <b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1295"/>
    <d v="2015-07-29T17:00:00"/>
    <x v="0"/>
    <b v="0"/>
    <n v="64"/>
    <b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1296"/>
    <d v="2016-03-14T00:12:53"/>
    <x v="2"/>
    <b v="0"/>
    <n v="23"/>
    <b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1297"/>
    <d v="2016-05-01T17:55:58"/>
    <x v="2"/>
    <b v="0"/>
    <n v="238"/>
    <b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1298"/>
    <d v="2016-04-28T16:20:32"/>
    <x v="2"/>
    <b v="0"/>
    <n v="33"/>
    <b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1299"/>
    <d v="2015-07-14T19:32:39"/>
    <x v="0"/>
    <b v="0"/>
    <n v="32"/>
    <b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1300"/>
    <d v="2016-06-01T18:57:00"/>
    <x v="2"/>
    <b v="0"/>
    <n v="24"/>
    <b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1301"/>
    <d v="2015-07-21T03:00:00"/>
    <x v="0"/>
    <b v="0"/>
    <n v="29"/>
    <b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1302"/>
    <d v="2016-12-01T02:23:31"/>
    <x v="2"/>
    <b v="0"/>
    <n v="50"/>
    <b v="1"/>
    <x v="6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1303"/>
    <d v="2016-07-31T11:00:00"/>
    <x v="2"/>
    <b v="0"/>
    <n v="108"/>
    <b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1304"/>
    <d v="2017-03-13T03:40:05"/>
    <x v="1"/>
    <b v="0"/>
    <n v="104"/>
    <b v="0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1305"/>
    <d v="2016-07-21T17:30:00"/>
    <x v="2"/>
    <b v="0"/>
    <n v="86"/>
    <b v="0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1306"/>
    <d v="2014-12-04T10:58:54"/>
    <x v="3"/>
    <b v="0"/>
    <n v="356"/>
    <b v="0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1307"/>
    <d v="2016-02-17T12:04:39"/>
    <x v="2"/>
    <b v="0"/>
    <n v="45"/>
    <b v="0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1308"/>
    <d v="2016-10-08T14:43:32"/>
    <x v="2"/>
    <b v="0"/>
    <n v="38"/>
    <b v="0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1309"/>
    <d v="2015-10-15T21:11:08"/>
    <x v="0"/>
    <b v="0"/>
    <n v="35"/>
    <b v="0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1310"/>
    <d v="2016-08-19T16:00:50"/>
    <x v="2"/>
    <b v="0"/>
    <n v="24"/>
    <b v="0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1311"/>
    <d v="2016-11-30T20:15:19"/>
    <x v="2"/>
    <b v="0"/>
    <n v="100"/>
    <b v="0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1312"/>
    <d v="2015-04-18T16:52:02"/>
    <x v="0"/>
    <b v="0"/>
    <n v="1"/>
    <b v="0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1313"/>
    <d v="2016-03-03T17:01:54"/>
    <x v="2"/>
    <b v="0"/>
    <n v="122"/>
    <b v="0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1314"/>
    <d v="2016-10-21T16:04:20"/>
    <x v="2"/>
    <b v="0"/>
    <n v="11"/>
    <b v="0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1315"/>
    <d v="2015-11-06T01:00:00"/>
    <x v="0"/>
    <b v="0"/>
    <n v="248"/>
    <b v="0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1316"/>
    <d v="2016-02-28T23:05:09"/>
    <x v="2"/>
    <b v="0"/>
    <n v="1"/>
    <b v="0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1317"/>
    <d v="2016-07-21T14:00:00"/>
    <x v="2"/>
    <b v="0"/>
    <n v="19"/>
    <b v="0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x v="1318"/>
    <d v="2015-01-11T01:02:52"/>
    <x v="0"/>
    <b v="0"/>
    <n v="135"/>
    <b v="0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1319"/>
    <d v="2014-07-11T16:00:00"/>
    <x v="3"/>
    <b v="0"/>
    <n v="9"/>
    <b v="0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1320"/>
    <d v="2016-12-30T23:00:00"/>
    <x v="2"/>
    <b v="0"/>
    <n v="3"/>
    <b v="0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1321"/>
    <d v="2016-12-23T17:58:57"/>
    <x v="2"/>
    <b v="0"/>
    <n v="7"/>
    <b v="0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1322"/>
    <d v="2015-05-21T15:45:25"/>
    <x v="0"/>
    <b v="0"/>
    <n v="4"/>
    <b v="0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1323"/>
    <d v="2016-04-26T06:55:00"/>
    <x v="2"/>
    <b v="0"/>
    <n v="44"/>
    <b v="0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1324"/>
    <d v="2016-10-13T15:12:32"/>
    <x v="2"/>
    <b v="0"/>
    <n v="90"/>
    <b v="0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1325"/>
    <d v="2016-12-30T02:03:55"/>
    <x v="2"/>
    <b v="0"/>
    <n v="8"/>
    <b v="0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1326"/>
    <d v="2015-01-15T19:00:28"/>
    <x v="0"/>
    <b v="0"/>
    <n v="11"/>
    <b v="0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1327"/>
    <d v="2015-05-29T16:17:15"/>
    <x v="0"/>
    <b v="0"/>
    <n v="41"/>
    <b v="0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1328"/>
    <d v="2016-10-14T15:25:34"/>
    <x v="2"/>
    <b v="0"/>
    <n v="15"/>
    <b v="0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1329"/>
    <d v="2014-12-02T06:19:05"/>
    <x v="3"/>
    <b v="0"/>
    <n v="9"/>
    <b v="0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1330"/>
    <d v="2016-07-02T04:00:00"/>
    <x v="2"/>
    <b v="0"/>
    <n v="50"/>
    <b v="0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1331"/>
    <d v="2016-08-17T12:05:54"/>
    <x v="2"/>
    <b v="0"/>
    <n v="34"/>
    <b v="0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1332"/>
    <d v="2017-01-27T01:26:48"/>
    <x v="1"/>
    <b v="0"/>
    <n v="0"/>
    <b v="0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1333"/>
    <d v="2014-07-16T02:33:45"/>
    <x v="3"/>
    <b v="0"/>
    <n v="0"/>
    <b v="0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1334"/>
    <d v="2016-03-11T18:34:47"/>
    <x v="2"/>
    <b v="0"/>
    <n v="276"/>
    <b v="0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1335"/>
    <d v="2015-12-05T22:28:22"/>
    <x v="0"/>
    <b v="0"/>
    <n v="16"/>
    <b v="0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1336"/>
    <d v="2014-12-17T20:43:48"/>
    <x v="3"/>
    <b v="0"/>
    <n v="224"/>
    <b v="0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1337"/>
    <d v="2017-03-03T13:51:19"/>
    <x v="1"/>
    <b v="0"/>
    <n v="140"/>
    <b v="0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1338"/>
    <d v="2015-08-02T19:17:13"/>
    <x v="0"/>
    <b v="0"/>
    <n v="15"/>
    <b v="0"/>
    <x v="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1339"/>
    <d v="2014-12-08T16:31:55"/>
    <x v="3"/>
    <b v="0"/>
    <n v="37"/>
    <b v="0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1340"/>
    <d v="2014-08-15T14:17:33"/>
    <x v="3"/>
    <b v="0"/>
    <n v="0"/>
    <b v="0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1341"/>
    <d v="2016-10-01T14:58:37"/>
    <x v="2"/>
    <b v="0"/>
    <n v="46"/>
    <b v="0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1342"/>
    <d v="2015-07-17T19:35:39"/>
    <x v="0"/>
    <b v="0"/>
    <n v="1"/>
    <b v="0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1343"/>
    <d v="2016-08-19T03:59:00"/>
    <x v="2"/>
    <b v="0"/>
    <n v="323"/>
    <b v="0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1344"/>
    <d v="2016-06-30T18:57:19"/>
    <x v="2"/>
    <b v="0"/>
    <n v="139"/>
    <b v="1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1345"/>
    <d v="2014-07-14T19:32:39"/>
    <x v="3"/>
    <b v="0"/>
    <n v="7"/>
    <b v="1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1346"/>
    <d v="2013-06-27T01:49:11"/>
    <x v="4"/>
    <b v="0"/>
    <n v="149"/>
    <b v="1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1347"/>
    <d v="2015-03-07T15:18:45"/>
    <x v="0"/>
    <b v="0"/>
    <n v="31"/>
    <b v="1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1348"/>
    <d v="2014-12-18T12:08:53"/>
    <x v="3"/>
    <b v="0"/>
    <n v="26"/>
    <b v="1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1349"/>
    <d v="2015-12-16T06:59:00"/>
    <x v="0"/>
    <b v="0"/>
    <n v="172"/>
    <b v="1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1350"/>
    <d v="2015-12-26T00:18:54"/>
    <x v="0"/>
    <b v="0"/>
    <n v="78"/>
    <b v="1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1351"/>
    <d v="2016-02-12T17:45:44"/>
    <x v="2"/>
    <b v="0"/>
    <n v="120"/>
    <b v="1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1352"/>
    <d v="2015-09-05T03:59:00"/>
    <x v="0"/>
    <b v="0"/>
    <n v="227"/>
    <b v="1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1353"/>
    <d v="2013-03-11T00:00:00"/>
    <x v="4"/>
    <b v="0"/>
    <n v="42"/>
    <b v="1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1354"/>
    <d v="2016-06-11T19:22:59"/>
    <x v="2"/>
    <b v="0"/>
    <n v="64"/>
    <b v="1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1355"/>
    <d v="2012-11-30T10:00:00"/>
    <x v="5"/>
    <b v="0"/>
    <n v="121"/>
    <b v="1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1356"/>
    <d v="2013-07-05T00:56:00"/>
    <x v="4"/>
    <b v="0"/>
    <n v="87"/>
    <b v="1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1357"/>
    <d v="2013-03-01T05:59:00"/>
    <x v="4"/>
    <b v="0"/>
    <n v="65"/>
    <b v="1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1358"/>
    <d v="2011-06-25T13:42:03"/>
    <x v="6"/>
    <b v="0"/>
    <n v="49"/>
    <b v="1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1359"/>
    <d v="2011-07-06T19:33:10"/>
    <x v="6"/>
    <b v="0"/>
    <n v="19"/>
    <b v="1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1360"/>
    <d v="2012-08-02T21:37:00"/>
    <x v="5"/>
    <b v="0"/>
    <n v="81"/>
    <b v="1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1361"/>
    <d v="2014-06-21T17:12:52"/>
    <x v="3"/>
    <b v="0"/>
    <n v="264"/>
    <b v="1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1362"/>
    <d v="2013-09-07T22:25:31"/>
    <x v="4"/>
    <b v="0"/>
    <n v="25"/>
    <b v="1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1363"/>
    <d v="2016-02-15T07:59:00"/>
    <x v="2"/>
    <b v="0"/>
    <n v="5"/>
    <b v="1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1364"/>
    <d v="2015-01-07T16:41:46"/>
    <x v="0"/>
    <b v="0"/>
    <n v="144"/>
    <b v="1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1365"/>
    <d v="2015-03-16T16:35:52"/>
    <x v="0"/>
    <b v="0"/>
    <n v="92"/>
    <b v="1"/>
    <x v="11"/>
  </r>
  <r>
    <n v="1366"/>
    <s v="Kick It! A Tribute to the A.K.s"/>
    <s v="A musical memorial for Alexi Petersen."/>
    <n v="7500"/>
    <n v="9486.69"/>
    <x v="0"/>
    <s v="US"/>
    <s v="USD"/>
    <n v="1417049663"/>
    <n v="1413158063"/>
    <x v="1366"/>
    <d v="2014-11-27T00:54:23"/>
    <x v="3"/>
    <b v="0"/>
    <n v="147"/>
    <b v="1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1367"/>
    <d v="2015-11-14T01:04:10"/>
    <x v="0"/>
    <b v="0"/>
    <n v="90"/>
    <b v="1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1368"/>
    <d v="2015-06-15T04:34:54"/>
    <x v="0"/>
    <b v="0"/>
    <n v="87"/>
    <b v="1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1369"/>
    <d v="2014-04-11T14:15:46"/>
    <x v="3"/>
    <b v="0"/>
    <n v="406"/>
    <b v="1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1370"/>
    <d v="2013-10-16T00:04:50"/>
    <x v="4"/>
    <b v="0"/>
    <n v="20"/>
    <b v="1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1371"/>
    <d v="2015-05-07T18:12:22"/>
    <x v="0"/>
    <b v="0"/>
    <n v="70"/>
    <b v="1"/>
    <x v="1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1372"/>
    <d v="2012-07-12T17:45:32"/>
    <x v="5"/>
    <b v="0"/>
    <n v="16"/>
    <b v="1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1373"/>
    <d v="2016-12-30T22:50:33"/>
    <x v="2"/>
    <b v="0"/>
    <n v="52"/>
    <b v="1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1374"/>
    <d v="2016-03-25T02:53:08"/>
    <x v="2"/>
    <b v="0"/>
    <n v="66"/>
    <b v="1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1375"/>
    <d v="2017-01-15T01:35:19"/>
    <x v="1"/>
    <b v="0"/>
    <n v="109"/>
    <b v="1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1376"/>
    <d v="2016-12-03T17:03:26"/>
    <x v="2"/>
    <b v="0"/>
    <n v="168"/>
    <b v="1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1377"/>
    <d v="2017-02-03T04:11:00"/>
    <x v="1"/>
    <b v="0"/>
    <n v="31"/>
    <b v="1"/>
    <x v="11"/>
  </r>
  <r>
    <n v="1378"/>
    <s v="SIX BY SEVEN"/>
    <s v="A psychedelic post rock masterpiece!"/>
    <n v="2000"/>
    <n v="4067"/>
    <x v="0"/>
    <s v="GB"/>
    <s v="GBP"/>
    <n v="1470075210"/>
    <n v="1468779210"/>
    <x v="1378"/>
    <d v="2016-08-01T18:13:30"/>
    <x v="2"/>
    <b v="0"/>
    <n v="133"/>
    <b v="1"/>
    <x v="11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1379"/>
    <d v="2015-06-05T11:47:56"/>
    <x v="0"/>
    <b v="0"/>
    <n v="151"/>
    <b v="1"/>
    <x v="1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1380"/>
    <d v="2015-06-09T02:00:00"/>
    <x v="0"/>
    <b v="0"/>
    <n v="5"/>
    <b v="1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1381"/>
    <d v="2016-12-29T05:08:45"/>
    <x v="2"/>
    <b v="0"/>
    <n v="73"/>
    <b v="1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1382"/>
    <d v="2013-05-06T19:12:16"/>
    <x v="4"/>
    <b v="0"/>
    <n v="148"/>
    <b v="1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1383"/>
    <d v="2016-12-23T01:47:58"/>
    <x v="2"/>
    <b v="0"/>
    <n v="93"/>
    <b v="1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1384"/>
    <d v="2015-07-05T17:38:42"/>
    <x v="0"/>
    <b v="0"/>
    <n v="63"/>
    <b v="1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1385"/>
    <d v="2016-04-29T12:11:00"/>
    <x v="2"/>
    <b v="0"/>
    <n v="134"/>
    <b v="1"/>
    <x v="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1386"/>
    <d v="2015-07-29T15:31:29"/>
    <x v="0"/>
    <b v="0"/>
    <n v="14"/>
    <b v="1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1387"/>
    <d v="2015-06-03T04:30:00"/>
    <x v="0"/>
    <b v="0"/>
    <n v="78"/>
    <b v="1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1388"/>
    <d v="2016-10-17T16:14:00"/>
    <x v="2"/>
    <b v="0"/>
    <n v="112"/>
    <b v="1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1389"/>
    <d v="2016-08-13T11:32:37"/>
    <x v="2"/>
    <b v="0"/>
    <n v="34"/>
    <b v="1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1390"/>
    <d v="2015-04-27T17:12:00"/>
    <x v="0"/>
    <b v="0"/>
    <n v="19"/>
    <b v="1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1391"/>
    <d v="2015-08-22T04:59:00"/>
    <x v="0"/>
    <b v="0"/>
    <n v="13"/>
    <b v="1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1392"/>
    <d v="2016-03-03T03:43:06"/>
    <x v="2"/>
    <b v="0"/>
    <n v="104"/>
    <b v="1"/>
    <x v="11"/>
  </r>
  <r>
    <n v="1393"/>
    <s v="WolfHunt | Social Commentary Rock Project"/>
    <s v="Rock n' Roll tales of our times"/>
    <n v="10000"/>
    <n v="10235"/>
    <x v="0"/>
    <s v="US"/>
    <s v="USD"/>
    <n v="1470068523"/>
    <n v="1467476523"/>
    <x v="1393"/>
    <d v="2016-08-01T16:22:03"/>
    <x v="2"/>
    <b v="0"/>
    <n v="52"/>
    <b v="1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1394"/>
    <d v="2017-03-01T03:00:00"/>
    <x v="1"/>
    <b v="0"/>
    <n v="17"/>
    <b v="1"/>
    <x v="11"/>
  </r>
  <r>
    <n v="1395"/>
    <s v="Quiet Oaks Full Length Album"/>
    <s v="Help Quiet Oaks record their debut album!!!"/>
    <n v="3500"/>
    <n v="3916"/>
    <x v="0"/>
    <s v="US"/>
    <s v="USD"/>
    <n v="1484430481"/>
    <n v="1481838481"/>
    <x v="1395"/>
    <d v="2017-01-14T21:48:01"/>
    <x v="1"/>
    <b v="0"/>
    <n v="82"/>
    <b v="1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1396"/>
    <d v="2015-02-13T23:58:02"/>
    <x v="0"/>
    <b v="0"/>
    <n v="73"/>
    <b v="1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1397"/>
    <d v="2016-10-27T21:19:00"/>
    <x v="2"/>
    <b v="0"/>
    <n v="158"/>
    <b v="1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1398"/>
    <d v="2016-07-05T20:58:54"/>
    <x v="2"/>
    <b v="0"/>
    <n v="65"/>
    <b v="1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1399"/>
    <d v="2014-10-07T00:06:13"/>
    <x v="3"/>
    <b v="0"/>
    <n v="184"/>
    <b v="1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1400"/>
    <d v="2016-06-12T05:30:00"/>
    <x v="2"/>
    <b v="0"/>
    <n v="34"/>
    <b v="1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1401"/>
    <d v="2013-05-26T23:54:34"/>
    <x v="4"/>
    <b v="0"/>
    <n v="240"/>
    <b v="1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1402"/>
    <d v="2015-05-01T00:16:51"/>
    <x v="0"/>
    <b v="0"/>
    <n v="113"/>
    <b v="1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1403"/>
    <d v="2013-07-26T01:30:35"/>
    <x v="4"/>
    <b v="0"/>
    <n v="66"/>
    <b v="1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1404"/>
    <d v="2015-02-22T12:14:45"/>
    <x v="0"/>
    <b v="1"/>
    <n v="5"/>
    <b v="0"/>
    <x v="2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1405"/>
    <d v="2014-11-28T17:20:01"/>
    <x v="3"/>
    <b v="1"/>
    <n v="17"/>
    <b v="0"/>
    <x v="22"/>
  </r>
  <r>
    <n v="1406"/>
    <s v="Man Down! Translation project"/>
    <s v="The White coat and the battle dress uniform"/>
    <n v="12000"/>
    <n v="15"/>
    <x v="2"/>
    <s v="IT"/>
    <s v="EUR"/>
    <n v="1449914400"/>
    <n v="1445336607"/>
    <x v="1406"/>
    <d v="2015-12-12T10:00:00"/>
    <x v="0"/>
    <b v="0"/>
    <n v="3"/>
    <b v="0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1407"/>
    <d v="2014-08-12T12:52:58"/>
    <x v="3"/>
    <b v="0"/>
    <n v="2"/>
    <b v="0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1408"/>
    <d v="2015-11-13T21:55:56"/>
    <x v="0"/>
    <b v="0"/>
    <n v="6"/>
    <b v="0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1409"/>
    <d v="2015-01-01T04:12:15"/>
    <x v="0"/>
    <b v="0"/>
    <n v="0"/>
    <b v="0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1410"/>
    <d v="2016-06-03T07:38:40"/>
    <x v="2"/>
    <b v="0"/>
    <n v="1"/>
    <b v="0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1411"/>
    <d v="2015-02-06T01:25:00"/>
    <x v="0"/>
    <b v="0"/>
    <n v="3"/>
    <b v="0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1412"/>
    <d v="2014-12-04T01:31:39"/>
    <x v="3"/>
    <b v="0"/>
    <n v="13"/>
    <b v="0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1413"/>
    <d v="2016-02-20T10:29:30"/>
    <x v="2"/>
    <b v="0"/>
    <n v="1"/>
    <b v="0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1414"/>
    <d v="2017-01-03T06:04:27"/>
    <x v="1"/>
    <b v="0"/>
    <n v="1"/>
    <b v="0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1415"/>
    <d v="2015-08-16T16:13:11"/>
    <x v="0"/>
    <b v="0"/>
    <n v="9"/>
    <b v="0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1416"/>
    <d v="2015-11-21T23:13:39"/>
    <x v="0"/>
    <b v="0"/>
    <n v="0"/>
    <b v="0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1417"/>
    <d v="2015-09-15T11:11:00"/>
    <x v="0"/>
    <b v="0"/>
    <n v="2"/>
    <b v="0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1418"/>
    <d v="2016-02-25T10:57:14"/>
    <x v="2"/>
    <b v="0"/>
    <n v="1"/>
    <b v="0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1419"/>
    <d v="2016-10-09T10:56:59"/>
    <x v="2"/>
    <b v="0"/>
    <n v="10"/>
    <b v="0"/>
    <x v="2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1420"/>
    <d v="2016-06-28T16:01:26"/>
    <x v="2"/>
    <b v="0"/>
    <n v="3"/>
    <b v="0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1421"/>
    <d v="2015-02-08T21:58:29"/>
    <x v="0"/>
    <b v="0"/>
    <n v="2"/>
    <b v="0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1422"/>
    <d v="2016-09-21T05:45:04"/>
    <x v="2"/>
    <b v="0"/>
    <n v="2"/>
    <b v="0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1423"/>
    <d v="2016-01-01T08:38:51"/>
    <x v="2"/>
    <b v="0"/>
    <n v="1"/>
    <b v="0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1424"/>
    <d v="2016-11-15T18:13:22"/>
    <x v="2"/>
    <b v="0"/>
    <n v="14"/>
    <b v="0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1425"/>
    <d v="2015-04-29T03:09:19"/>
    <x v="0"/>
    <b v="0"/>
    <n v="0"/>
    <b v="0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1426"/>
    <d v="2015-08-24T09:22:00"/>
    <x v="0"/>
    <b v="0"/>
    <n v="0"/>
    <b v="0"/>
    <x v="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1427"/>
    <d v="2016-09-18T20:26:25"/>
    <x v="2"/>
    <b v="0"/>
    <n v="4"/>
    <b v="0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1428"/>
    <d v="2016-04-02T08:06:57"/>
    <x v="2"/>
    <b v="0"/>
    <n v="3"/>
    <b v="0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1429"/>
    <d v="2015-04-10T01:27:22"/>
    <x v="0"/>
    <b v="0"/>
    <n v="0"/>
    <b v="0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1430"/>
    <d v="2014-12-19T19:31:28"/>
    <x v="3"/>
    <b v="0"/>
    <n v="5"/>
    <b v="0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1431"/>
    <d v="2015-11-26T06:03:36"/>
    <x v="0"/>
    <b v="0"/>
    <n v="47"/>
    <b v="0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1432"/>
    <d v="2015-07-20T18:43:48"/>
    <x v="0"/>
    <b v="0"/>
    <n v="0"/>
    <b v="0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1433"/>
    <d v="2016-12-10T11:00:00"/>
    <x v="2"/>
    <b v="0"/>
    <n v="10"/>
    <b v="0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1434"/>
    <d v="2015-06-08T15:00:00"/>
    <x v="0"/>
    <b v="0"/>
    <n v="11"/>
    <b v="0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1435"/>
    <d v="2015-10-11T18:43:40"/>
    <x v="0"/>
    <b v="0"/>
    <n v="2"/>
    <b v="0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1436"/>
    <d v="2016-02-21T08:24:17"/>
    <x v="2"/>
    <b v="0"/>
    <n v="2"/>
    <b v="0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1437"/>
    <d v="2014-07-13T04:59:00"/>
    <x v="3"/>
    <b v="0"/>
    <n v="22"/>
    <b v="0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1438"/>
    <d v="2016-04-27T13:55:00"/>
    <x v="2"/>
    <b v="0"/>
    <n v="8"/>
    <b v="0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1439"/>
    <d v="2015-03-07T19:55:01"/>
    <x v="0"/>
    <b v="0"/>
    <n v="6"/>
    <b v="0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1440"/>
    <d v="2016-05-26T17:57:43"/>
    <x v="2"/>
    <b v="0"/>
    <n v="1"/>
    <b v="0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1441"/>
    <d v="2015-09-11T18:22:49"/>
    <x v="0"/>
    <b v="0"/>
    <n v="3"/>
    <b v="0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1442"/>
    <d v="2016-05-25T15:29:18"/>
    <x v="2"/>
    <b v="0"/>
    <n v="0"/>
    <b v="0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x v="1443"/>
    <d v="2017-01-02T22:13:29"/>
    <x v="1"/>
    <b v="0"/>
    <n v="0"/>
    <b v="0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1444"/>
    <d v="2015-09-12T20:57:42"/>
    <x v="0"/>
    <b v="0"/>
    <n v="0"/>
    <b v="0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1445"/>
    <d v="2015-06-14T13:00:55"/>
    <x v="0"/>
    <b v="0"/>
    <n v="0"/>
    <b v="0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1446"/>
    <d v="2016-04-21T10:44:38"/>
    <x v="2"/>
    <b v="0"/>
    <n v="0"/>
    <b v="0"/>
    <x v="2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1447"/>
    <d v="2016-07-08T17:32:14"/>
    <x v="2"/>
    <b v="0"/>
    <n v="3"/>
    <b v="0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1448"/>
    <d v="2015-05-22T05:25:00"/>
    <x v="0"/>
    <b v="0"/>
    <n v="0"/>
    <b v="0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1449"/>
    <d v="2015-05-10T19:28:25"/>
    <x v="0"/>
    <b v="0"/>
    <n v="0"/>
    <b v="0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1450"/>
    <d v="2016-02-20T04:06:37"/>
    <x v="2"/>
    <b v="0"/>
    <n v="1"/>
    <b v="0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1451"/>
    <d v="2014-11-19T00:00:59"/>
    <x v="3"/>
    <b v="0"/>
    <n v="2"/>
    <b v="0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1452"/>
    <d v="2014-07-28T16:52:43"/>
    <x v="3"/>
    <b v="0"/>
    <n v="0"/>
    <b v="0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1453"/>
    <d v="2017-04-15T15:42:27"/>
    <x v="1"/>
    <b v="0"/>
    <n v="0"/>
    <b v="0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1454"/>
    <d v="2016-04-24T21:59:00"/>
    <x v="2"/>
    <b v="0"/>
    <n v="1"/>
    <b v="0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1455"/>
    <d v="2014-09-05T13:39:00"/>
    <x v="3"/>
    <b v="0"/>
    <n v="7"/>
    <b v="0"/>
    <x v="2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1456"/>
    <d v="2017-01-03T16:02:45"/>
    <x v="1"/>
    <b v="0"/>
    <n v="3"/>
    <b v="0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1457"/>
    <d v="2015-11-11T22:30:44"/>
    <x v="0"/>
    <b v="0"/>
    <n v="0"/>
    <b v="0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1458"/>
    <d v="2014-08-11T04:00:00"/>
    <x v="3"/>
    <b v="0"/>
    <n v="0"/>
    <b v="0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1459"/>
    <d v="2015-12-02T17:25:00"/>
    <x v="0"/>
    <b v="0"/>
    <n v="0"/>
    <b v="0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1460"/>
    <d v="2014-11-30T23:45:00"/>
    <x v="3"/>
    <b v="0"/>
    <n v="0"/>
    <b v="0"/>
    <x v="2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1461"/>
    <d v="2014-10-21T00:00:00"/>
    <x v="3"/>
    <b v="1"/>
    <n v="340"/>
    <b v="1"/>
    <x v="2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1462"/>
    <d v="2013-04-10T15:54:31"/>
    <x v="4"/>
    <b v="1"/>
    <n v="150"/>
    <b v="1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1463"/>
    <d v="2013-04-07T20:52:18"/>
    <x v="4"/>
    <b v="1"/>
    <n v="25"/>
    <b v="1"/>
    <x v="23"/>
  </r>
  <r>
    <n v="1464"/>
    <s v="Science Studio"/>
    <s v="The Best Science Media on the Web"/>
    <n v="5000"/>
    <n v="8160"/>
    <x v="0"/>
    <s v="US"/>
    <s v="USD"/>
    <n v="1361029958"/>
    <n v="1358437958"/>
    <x v="1464"/>
    <d v="2013-02-16T15:52:38"/>
    <x v="4"/>
    <b v="1"/>
    <n v="234"/>
    <b v="1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1465"/>
    <d v="2012-03-22T03:00:00"/>
    <x v="5"/>
    <b v="1"/>
    <n v="2602"/>
    <b v="1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1466"/>
    <d v="2016-01-12T05:00:00"/>
    <x v="2"/>
    <b v="1"/>
    <n v="248"/>
    <b v="1"/>
    <x v="2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1467"/>
    <d v="2012-03-25T18:14:45"/>
    <x v="5"/>
    <b v="1"/>
    <n v="600"/>
    <b v="1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1468"/>
    <d v="2011-06-12T00:20:49"/>
    <x v="6"/>
    <b v="1"/>
    <n v="293"/>
    <b v="1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1469"/>
    <d v="2013-02-15T14:21:49"/>
    <x v="4"/>
    <b v="1"/>
    <n v="321"/>
    <b v="1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1470"/>
    <d v="2012-12-28T19:51:03"/>
    <x v="5"/>
    <b v="1"/>
    <n v="81"/>
    <b v="1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1471"/>
    <d v="2015-04-09T22:58:54"/>
    <x v="0"/>
    <b v="1"/>
    <n v="343"/>
    <b v="1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1472"/>
    <d v="2013-10-16T13:01:43"/>
    <x v="4"/>
    <b v="1"/>
    <n v="336"/>
    <b v="1"/>
    <x v="23"/>
  </r>
  <r>
    <n v="1473"/>
    <s v="ONE LOVES ONLY FORM"/>
    <s v="Public Radio Project"/>
    <n v="1500"/>
    <n v="1807.74"/>
    <x v="0"/>
    <s v="US"/>
    <s v="USD"/>
    <n v="1330644639"/>
    <n v="1328052639"/>
    <x v="1473"/>
    <d v="2012-03-01T23:30:39"/>
    <x v="5"/>
    <b v="1"/>
    <n v="47"/>
    <b v="1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1474"/>
    <d v="2013-09-13T17:28:12"/>
    <x v="4"/>
    <b v="1"/>
    <n v="76"/>
    <b v="1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1475"/>
    <d v="2014-12-20T04:59:00"/>
    <x v="3"/>
    <b v="1"/>
    <n v="441"/>
    <b v="1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1476"/>
    <d v="2011-09-10T01:00:22"/>
    <x v="6"/>
    <b v="1"/>
    <n v="916"/>
    <b v="1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1477"/>
    <d v="2011-12-23T03:00:00"/>
    <x v="6"/>
    <b v="1"/>
    <n v="369"/>
    <b v="1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1478"/>
    <d v="2013-05-14T20:55:13"/>
    <x v="4"/>
    <b v="1"/>
    <n v="20242"/>
    <b v="1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1479"/>
    <d v="2014-05-10T03:59:00"/>
    <x v="3"/>
    <b v="1"/>
    <n v="71"/>
    <b v="1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1480"/>
    <d v="2013-07-26T17:00:00"/>
    <x v="4"/>
    <b v="1"/>
    <n v="635"/>
    <b v="1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1481"/>
    <d v="2013-11-02T22:09:05"/>
    <x v="4"/>
    <b v="0"/>
    <n v="6"/>
    <b v="0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1482"/>
    <d v="2012-09-07T07:51:00"/>
    <x v="5"/>
    <b v="0"/>
    <n v="1"/>
    <b v="0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1483"/>
    <d v="2016-07-22T04:37:55"/>
    <x v="2"/>
    <b v="0"/>
    <n v="2"/>
    <b v="0"/>
    <x v="10"/>
  </r>
  <r>
    <n v="1484"/>
    <s v="a book called filtered down thru the stars"/>
    <s v="The mussings of an old wizard"/>
    <n v="2000"/>
    <n v="0"/>
    <x v="2"/>
    <s v="US"/>
    <s v="USD"/>
    <n v="1342882260"/>
    <n v="1337834963"/>
    <x v="1484"/>
    <d v="2012-07-21T14:51:00"/>
    <x v="5"/>
    <b v="0"/>
    <n v="0"/>
    <b v="0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1485"/>
    <d v="2015-06-20T19:06:13"/>
    <x v="0"/>
    <b v="0"/>
    <n v="3"/>
    <b v="0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1486"/>
    <d v="2015-02-27T04:02:41"/>
    <x v="0"/>
    <b v="0"/>
    <n v="3"/>
    <b v="0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1487"/>
    <d v="2016-08-02T22:01:11"/>
    <x v="2"/>
    <b v="0"/>
    <n v="0"/>
    <b v="0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1488"/>
    <d v="2014-01-05T13:31:00"/>
    <x v="3"/>
    <b v="0"/>
    <n v="6"/>
    <b v="0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1489"/>
    <d v="2012-11-15T15:40:52"/>
    <x v="5"/>
    <b v="0"/>
    <n v="0"/>
    <b v="0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1490"/>
    <d v="2013-10-02T13:27:54"/>
    <x v="4"/>
    <b v="0"/>
    <n v="19"/>
    <b v="0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1491"/>
    <d v="2015-02-15T15:38:00"/>
    <x v="0"/>
    <b v="0"/>
    <n v="1"/>
    <b v="0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1492"/>
    <d v="2011-06-18T21:14:06"/>
    <x v="6"/>
    <b v="0"/>
    <n v="2"/>
    <b v="0"/>
    <x v="1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x v="1493"/>
    <d v="2013-06-16T20:47:55"/>
    <x v="4"/>
    <b v="0"/>
    <n v="0"/>
    <b v="0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1494"/>
    <d v="2015-04-03T15:38:00"/>
    <x v="0"/>
    <b v="0"/>
    <n v="11"/>
    <b v="0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1495"/>
    <d v="2011-08-27T18:57:11"/>
    <x v="6"/>
    <b v="0"/>
    <n v="0"/>
    <b v="0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1496"/>
    <d v="2014-09-16T11:24:19"/>
    <x v="3"/>
    <b v="0"/>
    <n v="0"/>
    <b v="0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1497"/>
    <d v="2013-07-31T19:43:00"/>
    <x v="4"/>
    <b v="0"/>
    <n v="1"/>
    <b v="0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1498"/>
    <d v="2014-09-03T23:36:18"/>
    <x v="3"/>
    <b v="0"/>
    <n v="3"/>
    <b v="0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1499"/>
    <d v="2016-08-05T00:10:33"/>
    <x v="2"/>
    <b v="0"/>
    <n v="1"/>
    <b v="0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1500"/>
    <d v="2013-05-01T21:42:37"/>
    <x v="4"/>
    <b v="0"/>
    <n v="15"/>
    <b v="0"/>
    <x v="1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1501"/>
    <d v="2015-07-08T14:00:23"/>
    <x v="0"/>
    <b v="1"/>
    <n v="885"/>
    <b v="1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1502"/>
    <d v="2016-03-25T22:00:00"/>
    <x v="2"/>
    <b v="1"/>
    <n v="329"/>
    <b v="1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1503"/>
    <d v="2016-10-23T08:20:01"/>
    <x v="2"/>
    <b v="1"/>
    <n v="71"/>
    <b v="1"/>
    <x v="2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1504"/>
    <d v="2014-06-10T08:33:00"/>
    <x v="3"/>
    <b v="1"/>
    <n v="269"/>
    <b v="1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1505"/>
    <d v="2016-03-22T20:01:00"/>
    <x v="2"/>
    <b v="1"/>
    <n v="345"/>
    <b v="1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1506"/>
    <d v="2014-07-24T18:51:44"/>
    <x v="3"/>
    <b v="1"/>
    <n v="43"/>
    <b v="1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1507"/>
    <d v="2010-05-15T08:10:00"/>
    <x v="7"/>
    <b v="1"/>
    <n v="33"/>
    <b v="1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1508"/>
    <d v="2014-06-27T14:44:41"/>
    <x v="3"/>
    <b v="1"/>
    <n v="211"/>
    <b v="1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1509"/>
    <d v="2017-02-14T22:59:00"/>
    <x v="1"/>
    <b v="1"/>
    <n v="196"/>
    <b v="1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1510"/>
    <d v="2014-07-19T09:14:38"/>
    <x v="3"/>
    <b v="1"/>
    <n v="405"/>
    <b v="1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1511"/>
    <d v="2015-11-18T15:00:04"/>
    <x v="0"/>
    <b v="1"/>
    <n v="206"/>
    <b v="1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1512"/>
    <d v="2017-02-05T16:25:39"/>
    <x v="1"/>
    <b v="1"/>
    <n v="335"/>
    <b v="1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1513"/>
    <d v="2014-07-16T15:17:46"/>
    <x v="3"/>
    <b v="1"/>
    <n v="215"/>
    <b v="1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1514"/>
    <d v="2015-09-27T14:20:40"/>
    <x v="0"/>
    <b v="1"/>
    <n v="176"/>
    <b v="1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1515"/>
    <d v="2016-03-16T05:04:57"/>
    <x v="2"/>
    <b v="1"/>
    <n v="555"/>
    <b v="1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1516"/>
    <d v="2016-10-06T14:00:00"/>
    <x v="2"/>
    <b v="1"/>
    <n v="116"/>
    <b v="1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1517"/>
    <d v="2014-12-06T06:00:00"/>
    <x v="3"/>
    <b v="1"/>
    <n v="615"/>
    <b v="1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1518"/>
    <d v="2014-05-31T19:40:52"/>
    <x v="3"/>
    <b v="1"/>
    <n v="236"/>
    <b v="1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1519"/>
    <d v="2014-06-20T21:59:00"/>
    <x v="3"/>
    <b v="1"/>
    <n v="145"/>
    <b v="1"/>
    <x v="2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1520"/>
    <d v="2014-12-19T04:00:00"/>
    <x v="3"/>
    <b v="1"/>
    <n v="167"/>
    <b v="1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1521"/>
    <d v="2016-06-07T04:01:31"/>
    <x v="2"/>
    <b v="1"/>
    <n v="235"/>
    <b v="1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1522"/>
    <d v="2014-10-17T19:55:39"/>
    <x v="3"/>
    <b v="1"/>
    <n v="452"/>
    <b v="1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1523"/>
    <d v="2014-12-23T00:00:00"/>
    <x v="3"/>
    <b v="1"/>
    <n v="241"/>
    <b v="1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1524"/>
    <d v="2017-02-20T12:01:30"/>
    <x v="1"/>
    <b v="1"/>
    <n v="28"/>
    <b v="1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1525"/>
    <d v="2016-08-18T16:52:18"/>
    <x v="2"/>
    <b v="1"/>
    <n v="140"/>
    <b v="1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1526"/>
    <d v="2016-01-19T06:37:27"/>
    <x v="2"/>
    <b v="1"/>
    <n v="280"/>
    <b v="1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1527"/>
    <d v="2017-03-14T13:24:46"/>
    <x v="1"/>
    <b v="1"/>
    <n v="70"/>
    <b v="1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1528"/>
    <d v="2017-02-01T00:00:00"/>
    <x v="1"/>
    <b v="1"/>
    <n v="160"/>
    <b v="1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1529"/>
    <d v="2015-03-19T14:05:20"/>
    <x v="0"/>
    <b v="1"/>
    <n v="141"/>
    <b v="1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1530"/>
    <d v="2015-10-23T18:24:55"/>
    <x v="0"/>
    <b v="1"/>
    <n v="874"/>
    <b v="1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1531"/>
    <d v="2014-12-01T03:00:00"/>
    <x v="3"/>
    <b v="1"/>
    <n v="73"/>
    <b v="1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1532"/>
    <d v="2016-02-15T15:00:00"/>
    <x v="2"/>
    <b v="1"/>
    <n v="294"/>
    <b v="1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1533"/>
    <d v="2016-05-02T03:59:00"/>
    <x v="2"/>
    <b v="1"/>
    <n v="740"/>
    <b v="1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1534"/>
    <d v="2015-09-04T16:11:02"/>
    <x v="0"/>
    <b v="1"/>
    <n v="369"/>
    <b v="1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1535"/>
    <d v="2016-05-23T22:00:00"/>
    <x v="2"/>
    <b v="1"/>
    <n v="110"/>
    <b v="1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1536"/>
    <d v="2015-08-27T19:15:10"/>
    <x v="0"/>
    <b v="1"/>
    <n v="455"/>
    <b v="1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1537"/>
    <d v="2016-08-06T18:00:00"/>
    <x v="2"/>
    <b v="1"/>
    <n v="224"/>
    <b v="1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1538"/>
    <d v="2015-01-22T18:46:10"/>
    <x v="0"/>
    <b v="1"/>
    <n v="46"/>
    <b v="1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1539"/>
    <d v="2017-01-03T22:03:39"/>
    <x v="1"/>
    <b v="0"/>
    <n v="284"/>
    <b v="1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1540"/>
    <d v="2014-11-26T01:15:00"/>
    <x v="3"/>
    <b v="1"/>
    <n v="98"/>
    <b v="1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1541"/>
    <d v="2014-12-31T17:05:38"/>
    <x v="3"/>
    <b v="0"/>
    <n v="2"/>
    <b v="0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1542"/>
    <d v="2015-06-30T23:55:00"/>
    <x v="0"/>
    <b v="0"/>
    <n v="1"/>
    <b v="0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1543"/>
    <d v="2014-11-22T13:13:54"/>
    <x v="3"/>
    <b v="0"/>
    <n v="1"/>
    <b v="0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1544"/>
    <d v="2015-04-01T00:18:00"/>
    <x v="0"/>
    <b v="0"/>
    <n v="0"/>
    <b v="0"/>
    <x v="2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x v="1545"/>
    <d v="2015-03-02T21:16:00"/>
    <x v="0"/>
    <b v="0"/>
    <n v="1"/>
    <b v="0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1546"/>
    <d v="2014-09-17T05:06:39"/>
    <x v="3"/>
    <b v="0"/>
    <n v="11"/>
    <b v="0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1547"/>
    <d v="2017-02-23T10:14:42"/>
    <x v="1"/>
    <b v="0"/>
    <n v="0"/>
    <b v="0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1548"/>
    <d v="2015-11-08T22:10:20"/>
    <x v="0"/>
    <b v="0"/>
    <n v="1"/>
    <b v="0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1549"/>
    <d v="2015-11-03T04:15:59"/>
    <x v="0"/>
    <b v="0"/>
    <n v="6"/>
    <b v="0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1550"/>
    <d v="2016-05-12T10:47:14"/>
    <x v="2"/>
    <b v="0"/>
    <n v="7"/>
    <b v="0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1551"/>
    <d v="2015-05-27T19:47:19"/>
    <x v="0"/>
    <b v="0"/>
    <n v="0"/>
    <b v="0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1552"/>
    <d v="2014-10-01T03:59:00"/>
    <x v="3"/>
    <b v="0"/>
    <n v="16"/>
    <b v="0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1553"/>
    <d v="2015-09-02T06:47:27"/>
    <x v="0"/>
    <b v="0"/>
    <n v="0"/>
    <b v="0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1554"/>
    <d v="2015-08-02T06:03:10"/>
    <x v="0"/>
    <b v="0"/>
    <n v="0"/>
    <b v="0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1555"/>
    <d v="2015-09-17T17:00:00"/>
    <x v="0"/>
    <b v="0"/>
    <n v="0"/>
    <b v="0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1556"/>
    <d v="2016-07-04T03:40:24"/>
    <x v="2"/>
    <b v="0"/>
    <n v="12"/>
    <b v="0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1557"/>
    <d v="2014-09-20T15:40:33"/>
    <x v="3"/>
    <b v="0"/>
    <n v="1"/>
    <b v="0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1558"/>
    <d v="2015-08-28T12:12:00"/>
    <x v="0"/>
    <b v="0"/>
    <n v="3"/>
    <b v="0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1559"/>
    <d v="2015-04-29T01:16:39"/>
    <x v="0"/>
    <b v="0"/>
    <n v="1"/>
    <b v="0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1560"/>
    <d v="2014-11-13T01:29:53"/>
    <x v="3"/>
    <b v="0"/>
    <n v="4"/>
    <b v="0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1561"/>
    <d v="2013-11-07T02:00:03"/>
    <x v="4"/>
    <b v="0"/>
    <n v="1"/>
    <b v="0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1562"/>
    <d v="2009-12-02T00:50:00"/>
    <x v="8"/>
    <b v="0"/>
    <n v="0"/>
    <b v="0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1563"/>
    <d v="2014-03-14T16:49:11"/>
    <x v="3"/>
    <b v="0"/>
    <n v="2"/>
    <b v="0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1564"/>
    <d v="2015-05-28T20:05:00"/>
    <x v="0"/>
    <b v="0"/>
    <n v="1"/>
    <b v="0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1565"/>
    <d v="2011-06-08T17:31:01"/>
    <x v="6"/>
    <b v="0"/>
    <n v="1"/>
    <b v="0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1566"/>
    <d v="2016-07-27T22:00:00"/>
    <x v="2"/>
    <b v="0"/>
    <n v="59"/>
    <b v="0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1567"/>
    <d v="2014-02-17T00:00:00"/>
    <x v="3"/>
    <b v="0"/>
    <n v="13"/>
    <b v="0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1568"/>
    <d v="2014-12-24T01:29:45"/>
    <x v="3"/>
    <b v="0"/>
    <n v="22"/>
    <b v="0"/>
    <x v="25"/>
  </r>
  <r>
    <n v="1569"/>
    <s v="to be removed (Canceled)"/>
    <s v="to be removed"/>
    <n v="30000"/>
    <n v="0"/>
    <x v="1"/>
    <s v="US"/>
    <s v="USD"/>
    <n v="1369498714"/>
    <n v="1366906714"/>
    <x v="1569"/>
    <d v="2013-05-25T16:18:34"/>
    <x v="4"/>
    <b v="0"/>
    <n v="0"/>
    <b v="0"/>
    <x v="2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x v="1570"/>
    <d v="2016-04-08T18:31:22"/>
    <x v="2"/>
    <b v="0"/>
    <n v="52"/>
    <b v="0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1571"/>
    <d v="2015-06-19T18:28:03"/>
    <x v="0"/>
    <b v="0"/>
    <n v="4"/>
    <b v="0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1572"/>
    <d v="2016-02-28T23:59:00"/>
    <x v="2"/>
    <b v="0"/>
    <n v="3"/>
    <b v="0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1573"/>
    <d v="2017-04-01T03:59:00"/>
    <x v="1"/>
    <b v="0"/>
    <n v="3"/>
    <b v="0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1574"/>
    <d v="2015-02-17T22:15:29"/>
    <x v="0"/>
    <b v="0"/>
    <n v="6"/>
    <b v="0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1575"/>
    <d v="2014-07-09T12:34:56"/>
    <x v="3"/>
    <b v="0"/>
    <n v="35"/>
    <b v="0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1576"/>
    <d v="2015-06-30T21:06:08"/>
    <x v="0"/>
    <b v="0"/>
    <n v="10"/>
    <b v="0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1577"/>
    <d v="2012-07-24T20:20:48"/>
    <x v="5"/>
    <b v="0"/>
    <n v="2"/>
    <b v="0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1578"/>
    <d v="2010-09-02T02:00:00"/>
    <x v="7"/>
    <b v="0"/>
    <n v="4"/>
    <b v="0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1579"/>
    <d v="2013-08-28T23:54:51"/>
    <x v="4"/>
    <b v="0"/>
    <n v="2"/>
    <b v="0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1580"/>
    <d v="2012-05-21T01:12:06"/>
    <x v="5"/>
    <b v="0"/>
    <n v="0"/>
    <b v="0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1581"/>
    <d v="2015-12-19T10:46:30"/>
    <x v="0"/>
    <b v="0"/>
    <n v="1"/>
    <b v="0"/>
    <x v="26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1582"/>
    <d v="2015-10-26T21:20:00"/>
    <x v="0"/>
    <b v="0"/>
    <n v="3"/>
    <b v="0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1583"/>
    <d v="2014-09-25T21:43:11"/>
    <x v="3"/>
    <b v="0"/>
    <n v="1"/>
    <b v="0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1584"/>
    <d v="2014-05-30T15:35:01"/>
    <x v="3"/>
    <b v="0"/>
    <n v="0"/>
    <b v="0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1585"/>
    <d v="2016-12-25T11:00:00"/>
    <x v="2"/>
    <b v="0"/>
    <n v="12"/>
    <b v="0"/>
    <x v="26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1586"/>
    <d v="2015-04-05T01:30:22"/>
    <x v="0"/>
    <b v="0"/>
    <n v="0"/>
    <b v="0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1587"/>
    <d v="2014-12-13T22:49:25"/>
    <x v="3"/>
    <b v="0"/>
    <n v="1"/>
    <b v="0"/>
    <x v="2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1588"/>
    <d v="2015-01-31T20:12:00"/>
    <x v="0"/>
    <b v="0"/>
    <n v="0"/>
    <b v="0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1589"/>
    <d v="2015-10-09T23:38:06"/>
    <x v="0"/>
    <b v="0"/>
    <n v="0"/>
    <b v="0"/>
    <x v="26"/>
  </r>
  <r>
    <n v="1590"/>
    <s v="An Italian Adventure"/>
    <s v="Discover Italy through photography."/>
    <n v="60000"/>
    <n v="1020"/>
    <x v="2"/>
    <s v="IT"/>
    <s v="EUR"/>
    <n v="1443040464"/>
    <n v="1440448464"/>
    <x v="1590"/>
    <d v="2015-09-23T20:34:24"/>
    <x v="0"/>
    <b v="0"/>
    <n v="2"/>
    <b v="0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1591"/>
    <d v="2016-04-03T16:25:41"/>
    <x v="2"/>
    <b v="0"/>
    <n v="92"/>
    <b v="0"/>
    <x v="2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1592"/>
    <d v="2015-03-28T00:44:45"/>
    <x v="0"/>
    <b v="0"/>
    <n v="0"/>
    <b v="0"/>
    <x v="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1593"/>
    <d v="2015-02-28T20:17:35"/>
    <x v="0"/>
    <b v="0"/>
    <n v="3"/>
    <b v="0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1594"/>
    <d v="2016-05-15T16:21:00"/>
    <x v="2"/>
    <b v="0"/>
    <n v="10"/>
    <b v="0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1595"/>
    <d v="2014-06-18T20:13:00"/>
    <x v="3"/>
    <b v="0"/>
    <n v="7"/>
    <b v="0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1596"/>
    <d v="2014-12-13T11:19:29"/>
    <x v="3"/>
    <b v="0"/>
    <n v="3"/>
    <b v="0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1597"/>
    <d v="2016-09-20T08:29:57"/>
    <x v="2"/>
    <b v="0"/>
    <n v="0"/>
    <b v="0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1598"/>
    <d v="2015-07-26T16:00:58"/>
    <x v="0"/>
    <b v="0"/>
    <n v="1"/>
    <b v="0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1599"/>
    <d v="2016-04-08T11:56:16"/>
    <x v="2"/>
    <b v="0"/>
    <n v="0"/>
    <b v="0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1600"/>
    <d v="2014-07-15T05:11:00"/>
    <x v="3"/>
    <b v="0"/>
    <n v="9"/>
    <b v="0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1601"/>
    <d v="2011-05-05T02:13:53"/>
    <x v="6"/>
    <b v="0"/>
    <n v="56"/>
    <b v="1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1602"/>
    <d v="2011-10-14T23:00:00"/>
    <x v="6"/>
    <b v="0"/>
    <n v="32"/>
    <b v="1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1603"/>
    <d v="2012-01-28T04:04:19"/>
    <x v="5"/>
    <b v="0"/>
    <n v="30"/>
    <b v="1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1604"/>
    <d v="2012-03-17T19:17:15"/>
    <x v="5"/>
    <b v="0"/>
    <n v="70"/>
    <b v="1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1605"/>
    <d v="2011-08-01T07:00:00"/>
    <x v="6"/>
    <b v="0"/>
    <n v="44"/>
    <b v="1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1606"/>
    <d v="2011-03-24T01:40:38"/>
    <x v="6"/>
    <b v="0"/>
    <n v="92"/>
    <b v="1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1607"/>
    <d v="2012-06-14T19:24:11"/>
    <x v="5"/>
    <b v="0"/>
    <n v="205"/>
    <b v="1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1608"/>
    <d v="2014-01-01T05:26:00"/>
    <x v="3"/>
    <b v="0"/>
    <n v="23"/>
    <b v="1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1609"/>
    <d v="2011-11-02T08:00:00"/>
    <x v="6"/>
    <b v="0"/>
    <n v="4"/>
    <b v="1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1610"/>
    <d v="2012-12-15T22:11:50"/>
    <x v="5"/>
    <b v="0"/>
    <n v="112"/>
    <b v="1"/>
    <x v="11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1611"/>
    <d v="2013-06-05T00:00:32"/>
    <x v="4"/>
    <b v="0"/>
    <n v="27"/>
    <b v="1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1612"/>
    <d v="2013-01-02T20:59:44"/>
    <x v="4"/>
    <b v="0"/>
    <n v="11"/>
    <b v="1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1613"/>
    <d v="2012-07-22T01:40:02"/>
    <x v="5"/>
    <b v="0"/>
    <n v="26"/>
    <b v="1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1614"/>
    <d v="2014-08-03T17:00:00"/>
    <x v="3"/>
    <b v="0"/>
    <n v="77"/>
    <b v="1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1615"/>
    <d v="2011-12-13T02:13:16"/>
    <x v="6"/>
    <b v="0"/>
    <n v="136"/>
    <b v="1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1616"/>
    <d v="2012-11-22T22:00:00"/>
    <x v="5"/>
    <b v="0"/>
    <n v="157"/>
    <b v="1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1617"/>
    <d v="2013-11-01T19:00:00"/>
    <x v="4"/>
    <b v="0"/>
    <n v="158"/>
    <b v="1"/>
    <x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1618"/>
    <d v="2013-03-08T15:42:15"/>
    <x v="4"/>
    <b v="0"/>
    <n v="27"/>
    <b v="1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1619"/>
    <d v="2014-09-15T04:28:06"/>
    <x v="3"/>
    <b v="0"/>
    <n v="23"/>
    <b v="1"/>
    <x v="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1620"/>
    <d v="2013-02-23T08:09:00"/>
    <x v="4"/>
    <b v="0"/>
    <n v="17"/>
    <b v="1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1621"/>
    <d v="2012-05-28T03:59:00"/>
    <x v="5"/>
    <b v="0"/>
    <n v="37"/>
    <b v="1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1622"/>
    <d v="2014-12-17T07:59:00"/>
    <x v="3"/>
    <b v="0"/>
    <n v="65"/>
    <b v="1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1623"/>
    <d v="2013-08-27T16:31:29"/>
    <x v="4"/>
    <b v="0"/>
    <n v="18"/>
    <b v="1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1624"/>
    <d v="2013-01-09T08:48:55"/>
    <x v="4"/>
    <b v="0"/>
    <n v="25"/>
    <b v="1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1625"/>
    <d v="2012-09-11T16:47:33"/>
    <x v="5"/>
    <b v="0"/>
    <n v="104"/>
    <b v="1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1626"/>
    <d v="2013-12-01T21:21:07"/>
    <x v="4"/>
    <b v="0"/>
    <n v="108"/>
    <b v="1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1627"/>
    <d v="2012-11-26T04:59:00"/>
    <x v="5"/>
    <b v="0"/>
    <n v="38"/>
    <b v="1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1628"/>
    <d v="2014-06-17T17:41:22"/>
    <x v="3"/>
    <b v="0"/>
    <n v="88"/>
    <b v="1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1629"/>
    <d v="2014-02-20T20:48:53"/>
    <x v="3"/>
    <b v="0"/>
    <n v="82"/>
    <b v="1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1630"/>
    <d v="2012-03-02T06:59:00"/>
    <x v="5"/>
    <b v="0"/>
    <n v="126"/>
    <b v="1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1631"/>
    <d v="2012-10-12T20:37:41"/>
    <x v="5"/>
    <b v="0"/>
    <n v="133"/>
    <b v="1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1632"/>
    <d v="2011-09-24T08:10:54"/>
    <x v="6"/>
    <b v="0"/>
    <n v="47"/>
    <b v="1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1633"/>
    <d v="2012-01-16T05:00:00"/>
    <x v="5"/>
    <b v="0"/>
    <n v="58"/>
    <b v="1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1634"/>
    <d v="2011-06-02T05:59:00"/>
    <x v="6"/>
    <b v="0"/>
    <n v="32"/>
    <b v="1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1635"/>
    <d v="2016-07-11T20:51:01"/>
    <x v="2"/>
    <b v="0"/>
    <n v="37"/>
    <b v="1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1636"/>
    <d v="2011-06-12T04:00:00"/>
    <x v="6"/>
    <b v="0"/>
    <n v="87"/>
    <b v="1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1637"/>
    <d v="2009-12-31T23:39:00"/>
    <x v="8"/>
    <b v="0"/>
    <n v="15"/>
    <b v="1"/>
    <x v="11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1638"/>
    <d v="2013-02-28T21:25:00"/>
    <x v="4"/>
    <b v="0"/>
    <n v="27"/>
    <b v="1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1639"/>
    <d v="2012-03-03T15:39:25"/>
    <x v="5"/>
    <b v="0"/>
    <n v="19"/>
    <b v="1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1640"/>
    <d v="2010-08-03T01:59:00"/>
    <x v="7"/>
    <b v="0"/>
    <n v="17"/>
    <b v="1"/>
    <x v="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1641"/>
    <d v="2014-12-19T14:19:04"/>
    <x v="3"/>
    <b v="0"/>
    <n v="26"/>
    <b v="1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1642"/>
    <d v="2011-06-14T00:35:27"/>
    <x v="6"/>
    <b v="0"/>
    <n v="28"/>
    <b v="1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1643"/>
    <d v="2012-09-24T19:46:52"/>
    <x v="5"/>
    <b v="0"/>
    <n v="37"/>
    <b v="1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1644"/>
    <d v="2012-11-22T02:26:00"/>
    <x v="5"/>
    <b v="0"/>
    <n v="128"/>
    <b v="1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1645"/>
    <d v="2013-09-18T14:49:00"/>
    <x v="4"/>
    <b v="0"/>
    <n v="10"/>
    <b v="1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1646"/>
    <d v="2014-08-14T18:11:00"/>
    <x v="3"/>
    <b v="0"/>
    <n v="83"/>
    <b v="1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1647"/>
    <d v="2012-06-09T09:49:37"/>
    <x v="5"/>
    <b v="0"/>
    <n v="46"/>
    <b v="1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1648"/>
    <d v="2011-03-20T15:54:42"/>
    <x v="6"/>
    <b v="0"/>
    <n v="90"/>
    <b v="1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1649"/>
    <d v="2014-05-23T16:25:55"/>
    <x v="3"/>
    <b v="0"/>
    <n v="81"/>
    <b v="1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1650"/>
    <d v="2013-10-09T10:27:17"/>
    <x v="4"/>
    <b v="0"/>
    <n v="32"/>
    <b v="1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1651"/>
    <d v="2011-04-26T06:59:00"/>
    <x v="6"/>
    <b v="0"/>
    <n v="20"/>
    <b v="1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1652"/>
    <d v="2013-11-24T12:49:53"/>
    <x v="4"/>
    <b v="0"/>
    <n v="70"/>
    <b v="1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1653"/>
    <d v="2011-04-24T20:01:36"/>
    <x v="6"/>
    <b v="0"/>
    <n v="168"/>
    <b v="1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1654"/>
    <d v="2012-04-18T21:22:40"/>
    <x v="5"/>
    <b v="0"/>
    <n v="34"/>
    <b v="1"/>
    <x v="2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1655"/>
    <d v="2012-04-05T18:00:20"/>
    <x v="5"/>
    <b v="0"/>
    <n v="48"/>
    <b v="1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1656"/>
    <d v="2012-12-13T22:17:32"/>
    <x v="5"/>
    <b v="0"/>
    <n v="48"/>
    <b v="1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1657"/>
    <d v="2012-05-24T18:46:08"/>
    <x v="5"/>
    <b v="0"/>
    <n v="221"/>
    <b v="1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1658"/>
    <d v="2012-12-18T14:20:00"/>
    <x v="5"/>
    <b v="0"/>
    <n v="107"/>
    <b v="1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1659"/>
    <d v="2013-12-17T12:00:00"/>
    <x v="4"/>
    <b v="0"/>
    <n v="45"/>
    <b v="1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1660"/>
    <d v="2016-04-30T21:59:00"/>
    <x v="2"/>
    <b v="0"/>
    <n v="36"/>
    <b v="1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1661"/>
    <d v="2016-01-17T21:00:00"/>
    <x v="2"/>
    <b v="0"/>
    <n v="101"/>
    <b v="1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1662"/>
    <d v="2011-12-31T05:45:36"/>
    <x v="6"/>
    <b v="0"/>
    <n v="62"/>
    <b v="1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1663"/>
    <d v="2015-02-01T00:31:47"/>
    <x v="0"/>
    <b v="0"/>
    <n v="32"/>
    <b v="1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1664"/>
    <d v="2012-03-16T03:59:00"/>
    <x v="5"/>
    <b v="0"/>
    <n v="89"/>
    <b v="1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1665"/>
    <d v="2011-02-22T03:00:00"/>
    <x v="6"/>
    <b v="0"/>
    <n v="93"/>
    <b v="1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1666"/>
    <d v="2013-03-28T05:04:33"/>
    <x v="4"/>
    <b v="0"/>
    <n v="98"/>
    <b v="1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1667"/>
    <d v="2014-03-11T06:59:00"/>
    <x v="3"/>
    <b v="0"/>
    <n v="82"/>
    <b v="1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1668"/>
    <d v="2011-11-28T04:35:39"/>
    <x v="6"/>
    <b v="0"/>
    <n v="116"/>
    <b v="1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1669"/>
    <d v="2016-05-31T21:14:36"/>
    <x v="2"/>
    <b v="0"/>
    <n v="52"/>
    <b v="1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1670"/>
    <d v="2010-07-05T04:00:00"/>
    <x v="7"/>
    <b v="0"/>
    <n v="23"/>
    <b v="1"/>
    <x v="2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1671"/>
    <d v="2016-08-01T13:03:34"/>
    <x v="2"/>
    <b v="0"/>
    <n v="77"/>
    <b v="1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1672"/>
    <d v="2012-06-04T15:45:30"/>
    <x v="5"/>
    <b v="0"/>
    <n v="49"/>
    <b v="1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1673"/>
    <d v="2015-03-06T21:04:52"/>
    <x v="0"/>
    <b v="0"/>
    <n v="59"/>
    <b v="1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1674"/>
    <d v="2016-08-18T06:59:00"/>
    <x v="2"/>
    <b v="0"/>
    <n v="113"/>
    <b v="1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1675"/>
    <d v="2011-10-16T22:03:00"/>
    <x v="6"/>
    <b v="0"/>
    <n v="34"/>
    <b v="1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1676"/>
    <d v="2012-04-21T03:59:00"/>
    <x v="5"/>
    <b v="0"/>
    <n v="42"/>
    <b v="1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1677"/>
    <d v="2016-04-16T05:59:00"/>
    <x v="2"/>
    <b v="0"/>
    <n v="42"/>
    <b v="1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1678"/>
    <d v="2014-02-06T20:31:11"/>
    <x v="3"/>
    <b v="0"/>
    <n v="49"/>
    <b v="1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1679"/>
    <d v="2011-07-22T01:39:05"/>
    <x v="6"/>
    <b v="0"/>
    <n v="56"/>
    <b v="1"/>
    <x v="2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1680"/>
    <d v="2014-07-12T18:11:07"/>
    <x v="3"/>
    <b v="0"/>
    <n v="25"/>
    <b v="1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1681"/>
    <d v="2017-03-29T02:00:00"/>
    <x v="1"/>
    <b v="0"/>
    <n v="884"/>
    <b v="0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1682"/>
    <d v="2017-04-14T04:07:40"/>
    <x v="1"/>
    <b v="0"/>
    <n v="0"/>
    <b v="0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1683"/>
    <d v="2017-04-07T18:45:38"/>
    <x v="1"/>
    <b v="0"/>
    <n v="10"/>
    <b v="0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1684"/>
    <d v="2017-03-17T18:34:01"/>
    <x v="1"/>
    <b v="0"/>
    <n v="101"/>
    <b v="0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1685"/>
    <d v="2017-03-24T05:00:23"/>
    <x v="1"/>
    <b v="0"/>
    <n v="15"/>
    <b v="0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1686"/>
    <d v="2017-04-27T19:15:19"/>
    <x v="1"/>
    <b v="0"/>
    <n v="1"/>
    <b v="0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687"/>
    <d v="2017-04-10T20:15:00"/>
    <x v="1"/>
    <b v="0"/>
    <n v="39"/>
    <b v="0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1688"/>
    <d v="2017-04-09T11:49:54"/>
    <x v="1"/>
    <b v="0"/>
    <n v="7"/>
    <b v="0"/>
    <x v="28"/>
  </r>
  <r>
    <n v="1689"/>
    <s v="Fly Away"/>
    <s v="Praising the Living God in the second half of life."/>
    <n v="2400"/>
    <n v="2400"/>
    <x v="3"/>
    <s v="US"/>
    <s v="USD"/>
    <n v="1489700230"/>
    <n v="1487111830"/>
    <x v="1689"/>
    <d v="2017-03-16T21:37:10"/>
    <x v="1"/>
    <b v="0"/>
    <n v="14"/>
    <b v="0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1690"/>
    <d v="2017-04-06T09:20:42"/>
    <x v="1"/>
    <b v="0"/>
    <n v="11"/>
    <b v="0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1691"/>
    <d v="2017-04-03T01:00:00"/>
    <x v="1"/>
    <b v="0"/>
    <n v="38"/>
    <b v="0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1692"/>
    <d v="2017-03-26T23:59:00"/>
    <x v="1"/>
    <b v="0"/>
    <n v="15"/>
    <b v="0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1693"/>
    <d v="2017-04-09T20:00:00"/>
    <x v="1"/>
    <b v="0"/>
    <n v="8"/>
    <b v="0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1694"/>
    <d v="2017-03-27T04:36:00"/>
    <x v="1"/>
    <b v="0"/>
    <n v="1"/>
    <b v="0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1695"/>
    <d v="2017-04-10T01:00:00"/>
    <x v="1"/>
    <b v="0"/>
    <n v="23"/>
    <b v="0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1696"/>
    <d v="2017-04-01T00:40:11"/>
    <x v="1"/>
    <b v="0"/>
    <n v="0"/>
    <b v="0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697"/>
    <d v="2017-04-09T23:47:28"/>
    <x v="1"/>
    <b v="0"/>
    <n v="22"/>
    <b v="0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1698"/>
    <d v="2017-03-26T03:33:00"/>
    <x v="1"/>
    <b v="0"/>
    <n v="0"/>
    <b v="0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1699"/>
    <d v="2017-04-11T20:44:05"/>
    <x v="1"/>
    <b v="0"/>
    <n v="4"/>
    <b v="0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1700"/>
    <d v="2017-04-01T04:00:00"/>
    <x v="1"/>
    <b v="0"/>
    <n v="79"/>
    <b v="0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1701"/>
    <d v="2015-01-15T15:56:45"/>
    <x v="0"/>
    <b v="0"/>
    <n v="2"/>
    <b v="0"/>
    <x v="2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1702"/>
    <d v="2015-03-30T19:52:30"/>
    <x v="0"/>
    <b v="0"/>
    <n v="1"/>
    <b v="0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1703"/>
    <d v="2015-08-31T06:45:37"/>
    <x v="0"/>
    <b v="0"/>
    <n v="2"/>
    <b v="0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1704"/>
    <d v="2015-02-16T03:21:13"/>
    <x v="0"/>
    <b v="0"/>
    <n v="11"/>
    <b v="0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1705"/>
    <d v="2015-09-09T16:00:00"/>
    <x v="0"/>
    <b v="0"/>
    <n v="0"/>
    <b v="0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1706"/>
    <d v="2015-08-23T07:21:12"/>
    <x v="0"/>
    <b v="0"/>
    <n v="0"/>
    <b v="0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1707"/>
    <d v="2016-03-28T16:18:15"/>
    <x v="2"/>
    <b v="0"/>
    <n v="9"/>
    <b v="0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1708"/>
    <d v="2016-05-01T20:48:26"/>
    <x v="2"/>
    <b v="0"/>
    <n v="0"/>
    <b v="0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1709"/>
    <d v="2014-08-31T19:39:00"/>
    <x v="3"/>
    <b v="0"/>
    <n v="4"/>
    <b v="0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1710"/>
    <d v="2016-01-18T13:00:00"/>
    <x v="2"/>
    <b v="0"/>
    <n v="1"/>
    <b v="0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1711"/>
    <d v="2014-09-01T15:30:34"/>
    <x v="3"/>
    <b v="0"/>
    <n v="2"/>
    <b v="0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1712"/>
    <d v="2015-06-30T21:55:53"/>
    <x v="0"/>
    <b v="0"/>
    <n v="0"/>
    <b v="0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1713"/>
    <d v="2014-10-05T19:13:32"/>
    <x v="3"/>
    <b v="0"/>
    <n v="1"/>
    <b v="0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1714"/>
    <d v="2015-05-01T22:02:41"/>
    <x v="0"/>
    <b v="0"/>
    <n v="17"/>
    <b v="0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1715"/>
    <d v="2015-03-31T03:22:00"/>
    <x v="0"/>
    <b v="0"/>
    <n v="2"/>
    <b v="0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1716"/>
    <d v="2016-12-09T14:51:39"/>
    <x v="2"/>
    <b v="0"/>
    <n v="3"/>
    <b v="0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1717"/>
    <d v="2016-04-21T04:00:00"/>
    <x v="2"/>
    <b v="0"/>
    <n v="41"/>
    <b v="0"/>
    <x v="28"/>
  </r>
  <r>
    <n v="1718"/>
    <s v="The Prodigal Son"/>
    <s v="A melody for the galaxy."/>
    <n v="35000"/>
    <n v="75"/>
    <x v="2"/>
    <s v="US"/>
    <s v="USD"/>
    <n v="1463201940"/>
    <n v="1459435149"/>
    <x v="1718"/>
    <d v="2016-05-14T04:59:00"/>
    <x v="2"/>
    <b v="0"/>
    <n v="2"/>
    <b v="0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1719"/>
    <d v="2014-09-17T12:49:51"/>
    <x v="3"/>
    <b v="0"/>
    <n v="3"/>
    <b v="0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1720"/>
    <d v="2014-11-09T19:47:51"/>
    <x v="3"/>
    <b v="0"/>
    <n v="8"/>
    <b v="0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1721"/>
    <d v="2015-12-11T11:04:23"/>
    <x v="0"/>
    <b v="0"/>
    <n v="0"/>
    <b v="0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1722"/>
    <d v="2016-04-03T00:10:00"/>
    <x v="2"/>
    <b v="0"/>
    <n v="1"/>
    <b v="0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1723"/>
    <d v="2015-07-01T06:00:00"/>
    <x v="0"/>
    <b v="0"/>
    <n v="3"/>
    <b v="0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1724"/>
    <d v="2014-10-30T22:22:42"/>
    <x v="3"/>
    <b v="0"/>
    <n v="4"/>
    <b v="0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1725"/>
    <d v="2014-08-24T23:14:09"/>
    <x v="3"/>
    <b v="0"/>
    <n v="9"/>
    <b v="0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1726"/>
    <d v="2014-06-27T22:04:24"/>
    <x v="3"/>
    <b v="0"/>
    <n v="16"/>
    <b v="0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1727"/>
    <d v="2015-04-05T11:00:00"/>
    <x v="0"/>
    <b v="0"/>
    <n v="1"/>
    <b v="0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1728"/>
    <d v="2015-10-21T15:01:14"/>
    <x v="0"/>
    <b v="0"/>
    <n v="7"/>
    <b v="0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1729"/>
    <d v="2016-06-10T01:15:06"/>
    <x v="2"/>
    <b v="0"/>
    <n v="0"/>
    <b v="0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1730"/>
    <d v="2015-10-25T02:06:23"/>
    <x v="0"/>
    <b v="0"/>
    <n v="0"/>
    <b v="0"/>
    <x v="2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1731"/>
    <d v="2015-06-11T15:00:00"/>
    <x v="0"/>
    <b v="0"/>
    <n v="0"/>
    <b v="0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1732"/>
    <d v="2016-01-16T05:00:00"/>
    <x v="2"/>
    <b v="0"/>
    <n v="0"/>
    <b v="0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1733"/>
    <d v="2016-09-13T21:30:00"/>
    <x v="2"/>
    <b v="0"/>
    <n v="0"/>
    <b v="0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1734"/>
    <d v="2015-05-08T00:52:36"/>
    <x v="0"/>
    <b v="0"/>
    <n v="1"/>
    <b v="0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1735"/>
    <d v="2016-08-07T19:32:25"/>
    <x v="2"/>
    <b v="0"/>
    <n v="2"/>
    <b v="0"/>
    <x v="2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1736"/>
    <d v="2015-11-08T21:40:33"/>
    <x v="0"/>
    <b v="0"/>
    <n v="1"/>
    <b v="0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1737"/>
    <d v="2015-07-20T22:46:32"/>
    <x v="0"/>
    <b v="0"/>
    <n v="15"/>
    <b v="0"/>
    <x v="28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1738"/>
    <d v="2014-10-02T20:59:02"/>
    <x v="3"/>
    <b v="0"/>
    <n v="1"/>
    <b v="0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1739"/>
    <d v="2016-05-04T19:58:52"/>
    <x v="2"/>
    <b v="0"/>
    <n v="1"/>
    <b v="0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1740"/>
    <d v="2015-07-16T19:37:02"/>
    <x v="0"/>
    <b v="0"/>
    <n v="0"/>
    <b v="0"/>
    <x v="28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1741"/>
    <d v="2015-06-10T15:04:31"/>
    <x v="0"/>
    <b v="0"/>
    <n v="52"/>
    <b v="1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1742"/>
    <d v="2017-01-07T21:00:00"/>
    <x v="1"/>
    <b v="0"/>
    <n v="34"/>
    <b v="1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1743"/>
    <d v="2016-08-27T03:59:00"/>
    <x v="2"/>
    <b v="0"/>
    <n v="67"/>
    <b v="1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1744"/>
    <d v="2015-03-08T13:31:17"/>
    <x v="0"/>
    <b v="0"/>
    <n v="70"/>
    <b v="1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1745"/>
    <d v="2016-12-22T02:00:00"/>
    <x v="2"/>
    <b v="0"/>
    <n v="89"/>
    <b v="1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1746"/>
    <d v="2016-11-24T02:00:00"/>
    <x v="2"/>
    <b v="0"/>
    <n v="107"/>
    <b v="1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1747"/>
    <d v="2015-11-13T15:00:00"/>
    <x v="0"/>
    <b v="0"/>
    <n v="159"/>
    <b v="1"/>
    <x v="2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1748"/>
    <d v="2015-09-02T22:49:03"/>
    <x v="0"/>
    <b v="0"/>
    <n v="181"/>
    <b v="1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1749"/>
    <d v="2017-03-01T19:00:00"/>
    <x v="1"/>
    <b v="0"/>
    <n v="131"/>
    <b v="1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1750"/>
    <d v="2016-04-19T20:05:04"/>
    <x v="2"/>
    <b v="0"/>
    <n v="125"/>
    <b v="1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1751"/>
    <d v="2015-03-19T17:45:23"/>
    <x v="0"/>
    <b v="0"/>
    <n v="61"/>
    <b v="1"/>
    <x v="2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1752"/>
    <d v="2016-10-14T06:04:42"/>
    <x v="2"/>
    <b v="0"/>
    <n v="90"/>
    <b v="1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1753"/>
    <d v="2016-03-21T16:59:28"/>
    <x v="2"/>
    <b v="0"/>
    <n v="35"/>
    <b v="1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1754"/>
    <d v="2015-04-03T20:02:33"/>
    <x v="0"/>
    <b v="0"/>
    <n v="90"/>
    <b v="1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1755"/>
    <d v="2015-10-05T18:56:01"/>
    <x v="0"/>
    <b v="0"/>
    <n v="4"/>
    <b v="1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1756"/>
    <d v="2016-08-29T04:01:09"/>
    <x v="2"/>
    <b v="0"/>
    <n v="120"/>
    <b v="1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1757"/>
    <d v="2017-01-28T19:29:00"/>
    <x v="1"/>
    <b v="0"/>
    <n v="14"/>
    <b v="1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1758"/>
    <d v="2016-07-14T22:56:32"/>
    <x v="2"/>
    <b v="0"/>
    <n v="27"/>
    <b v="1"/>
    <x v="20"/>
  </r>
  <r>
    <n v="1759"/>
    <s v="Death Valley"/>
    <s v="Death Valley will be the first photo book of Andi State"/>
    <n v="5000"/>
    <n v="5330"/>
    <x v="0"/>
    <s v="US"/>
    <s v="USD"/>
    <n v="1427309629"/>
    <n v="1425585229"/>
    <x v="1759"/>
    <d v="2015-03-25T18:53:49"/>
    <x v="0"/>
    <b v="0"/>
    <n v="49"/>
    <b v="1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1760"/>
    <d v="2016-02-25T16:08:33"/>
    <x v="2"/>
    <b v="0"/>
    <n v="102"/>
    <b v="1"/>
    <x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1761"/>
    <d v="2015-09-12T13:37:40"/>
    <x v="0"/>
    <b v="0"/>
    <n v="3"/>
    <b v="1"/>
    <x v="2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1762"/>
    <d v="2016-03-11T23:34:05"/>
    <x v="2"/>
    <b v="0"/>
    <n v="25"/>
    <b v="1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1763"/>
    <d v="2016-10-23T20:50:40"/>
    <x v="2"/>
    <b v="0"/>
    <n v="118"/>
    <b v="1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1764"/>
    <d v="2014-08-03T11:39:39"/>
    <x v="3"/>
    <b v="1"/>
    <n v="39"/>
    <b v="0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1765"/>
    <d v="2014-08-13T23:31:52"/>
    <x v="3"/>
    <b v="1"/>
    <n v="103"/>
    <b v="0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1766"/>
    <d v="2014-08-25T20:38:08"/>
    <x v="3"/>
    <b v="1"/>
    <n v="0"/>
    <b v="0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1767"/>
    <d v="2014-08-03T15:48:04"/>
    <x v="3"/>
    <b v="1"/>
    <n v="39"/>
    <b v="0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1768"/>
    <d v="2014-09-27T13:27:24"/>
    <x v="3"/>
    <b v="1"/>
    <n v="15"/>
    <b v="0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1769"/>
    <d v="2015-01-13T19:39:19"/>
    <x v="0"/>
    <b v="1"/>
    <n v="22"/>
    <b v="0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1770"/>
    <d v="2014-10-14T18:43:14"/>
    <x v="3"/>
    <b v="1"/>
    <n v="92"/>
    <b v="0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1771"/>
    <d v="2014-10-23T23:30:40"/>
    <x v="3"/>
    <b v="1"/>
    <n v="25"/>
    <b v="0"/>
    <x v="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1772"/>
    <d v="2014-07-06T17:13:56"/>
    <x v="3"/>
    <b v="1"/>
    <n v="19"/>
    <b v="0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1773"/>
    <d v="2015-01-19T18:14:58"/>
    <x v="0"/>
    <b v="1"/>
    <n v="19"/>
    <b v="0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1774"/>
    <d v="2014-11-29T14:59:00"/>
    <x v="3"/>
    <b v="1"/>
    <n v="13"/>
    <b v="0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1775"/>
    <d v="2014-10-24T23:26:00"/>
    <x v="3"/>
    <b v="1"/>
    <n v="124"/>
    <b v="0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1776"/>
    <d v="2014-10-29T22:57:51"/>
    <x v="3"/>
    <b v="1"/>
    <n v="4"/>
    <b v="0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1777"/>
    <d v="2015-02-20T08:34:13"/>
    <x v="0"/>
    <b v="1"/>
    <n v="10"/>
    <b v="0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1778"/>
    <d v="2015-03-27T19:43:15"/>
    <x v="0"/>
    <b v="1"/>
    <n v="15"/>
    <b v="0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1779"/>
    <d v="2016-09-02T16:36:20"/>
    <x v="2"/>
    <b v="1"/>
    <n v="38"/>
    <b v="0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1780"/>
    <d v="2016-07-02T14:25:10"/>
    <x v="2"/>
    <b v="1"/>
    <n v="152"/>
    <b v="0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1781"/>
    <d v="2016-09-15T14:49:05"/>
    <x v="2"/>
    <b v="1"/>
    <n v="24"/>
    <b v="0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1782"/>
    <d v="2016-02-21T13:48:09"/>
    <x v="2"/>
    <b v="1"/>
    <n v="76"/>
    <b v="0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1783"/>
    <d v="2015-05-21T22:47:58"/>
    <x v="0"/>
    <b v="1"/>
    <n v="185"/>
    <b v="0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1784"/>
    <d v="2015-01-31T03:25:00"/>
    <x v="0"/>
    <b v="1"/>
    <n v="33"/>
    <b v="0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1785"/>
    <d v="2014-10-16T00:00:00"/>
    <x v="3"/>
    <b v="1"/>
    <n v="108"/>
    <b v="0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1786"/>
    <d v="2014-12-15T13:12:57"/>
    <x v="3"/>
    <b v="1"/>
    <n v="29"/>
    <b v="0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1787"/>
    <d v="2015-04-04T14:43:57"/>
    <x v="0"/>
    <b v="1"/>
    <n v="24"/>
    <b v="0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1788"/>
    <d v="2014-10-31T22:45:42"/>
    <x v="3"/>
    <b v="1"/>
    <n v="4"/>
    <b v="0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1789"/>
    <d v="2015-01-12T06:00:03"/>
    <x v="0"/>
    <b v="1"/>
    <n v="4"/>
    <b v="0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1790"/>
    <d v="2015-02-05T16:11:18"/>
    <x v="0"/>
    <b v="1"/>
    <n v="15"/>
    <b v="0"/>
    <x v="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1791"/>
    <d v="2015-01-29T17:46:05"/>
    <x v="0"/>
    <b v="1"/>
    <n v="4"/>
    <b v="0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1792"/>
    <d v="2015-08-10T06:59:00"/>
    <x v="0"/>
    <b v="1"/>
    <n v="139"/>
    <b v="0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1793"/>
    <d v="2014-11-27T22:24:00"/>
    <x v="3"/>
    <b v="1"/>
    <n v="2"/>
    <b v="0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1794"/>
    <d v="2015-02-11T13:13:42"/>
    <x v="0"/>
    <b v="1"/>
    <n v="18"/>
    <b v="0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1795"/>
    <d v="2016-10-14T16:00:00"/>
    <x v="2"/>
    <b v="1"/>
    <n v="81"/>
    <b v="0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1796"/>
    <d v="2016-07-24T10:32:46"/>
    <x v="2"/>
    <b v="1"/>
    <n v="86"/>
    <b v="0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1797"/>
    <d v="2016-12-15T13:39:49"/>
    <x v="2"/>
    <b v="1"/>
    <n v="140"/>
    <b v="0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1798"/>
    <d v="2016-02-04T07:50:33"/>
    <x v="2"/>
    <b v="1"/>
    <n v="37"/>
    <b v="0"/>
    <x v="2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1799"/>
    <d v="2014-11-11T21:13:28"/>
    <x v="3"/>
    <b v="1"/>
    <n v="6"/>
    <b v="0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1800"/>
    <d v="2016-10-10T14:32:50"/>
    <x v="2"/>
    <b v="1"/>
    <n v="113"/>
    <b v="0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1801"/>
    <d v="2015-12-15T12:10:00"/>
    <x v="0"/>
    <b v="1"/>
    <n v="37"/>
    <b v="0"/>
    <x v="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1802"/>
    <d v="2015-06-27T21:59:00"/>
    <x v="0"/>
    <b v="1"/>
    <n v="18"/>
    <b v="0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1803"/>
    <d v="2015-02-14T01:43:02"/>
    <x v="0"/>
    <b v="1"/>
    <n v="75"/>
    <b v="0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1804"/>
    <d v="2015-11-14T17:16:44"/>
    <x v="0"/>
    <b v="1"/>
    <n v="52"/>
    <b v="0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1805"/>
    <d v="2015-10-02T18:00:00"/>
    <x v="0"/>
    <b v="1"/>
    <n v="122"/>
    <b v="0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1806"/>
    <d v="2014-09-30T15:19:09"/>
    <x v="3"/>
    <b v="1"/>
    <n v="8"/>
    <b v="0"/>
    <x v="2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1807"/>
    <d v="2014-09-28T01:38:33"/>
    <x v="3"/>
    <b v="1"/>
    <n v="8"/>
    <b v="0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1808"/>
    <d v="2017-02-11T16:20:30"/>
    <x v="1"/>
    <b v="1"/>
    <n v="96"/>
    <b v="0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1809"/>
    <d v="2015-03-01T21:47:19"/>
    <x v="0"/>
    <b v="1"/>
    <n v="9"/>
    <b v="0"/>
    <x v="2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1810"/>
    <d v="2014-08-21T21:50:26"/>
    <x v="3"/>
    <b v="0"/>
    <n v="2"/>
    <b v="0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1811"/>
    <d v="2014-10-24T04:00:00"/>
    <x v="3"/>
    <b v="0"/>
    <n v="26"/>
    <b v="0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1812"/>
    <d v="2016-07-03T07:38:56"/>
    <x v="2"/>
    <b v="0"/>
    <n v="23"/>
    <b v="0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1813"/>
    <d v="2014-08-08T21:20:12"/>
    <x v="3"/>
    <b v="0"/>
    <n v="0"/>
    <b v="0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1814"/>
    <d v="2015-02-28T07:32:16"/>
    <x v="0"/>
    <b v="0"/>
    <n v="140"/>
    <b v="0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1815"/>
    <d v="2015-07-01T21:45:37"/>
    <x v="0"/>
    <b v="0"/>
    <n v="0"/>
    <b v="0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1816"/>
    <d v="2016-07-25T19:00:00"/>
    <x v="2"/>
    <b v="0"/>
    <n v="6"/>
    <b v="0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1817"/>
    <d v="2017-01-30T06:59:00"/>
    <x v="1"/>
    <b v="0"/>
    <n v="100"/>
    <b v="0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1818"/>
    <d v="2015-04-03T04:37:30"/>
    <x v="0"/>
    <b v="0"/>
    <n v="0"/>
    <b v="0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1819"/>
    <d v="2014-07-30T18:03:16"/>
    <x v="3"/>
    <b v="0"/>
    <n v="4"/>
    <b v="0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1820"/>
    <d v="2015-04-01T01:01:30"/>
    <x v="0"/>
    <b v="0"/>
    <n v="8"/>
    <b v="0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1821"/>
    <d v="2012-03-03T07:39:27"/>
    <x v="5"/>
    <b v="0"/>
    <n v="57"/>
    <b v="1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1822"/>
    <d v="2014-01-31T19:01:00"/>
    <x v="3"/>
    <b v="0"/>
    <n v="11"/>
    <b v="1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1823"/>
    <d v="2012-10-24T16:26:16"/>
    <x v="5"/>
    <b v="0"/>
    <n v="33"/>
    <b v="1"/>
    <x v="11"/>
  </r>
  <r>
    <n v="1824"/>
    <s v="Tin Man's Broken Wisdom Fund"/>
    <s v="cd fund raiser"/>
    <n v="3000"/>
    <n v="3002"/>
    <x v="0"/>
    <s v="US"/>
    <s v="USD"/>
    <n v="1389146880"/>
    <n v="1387403967"/>
    <x v="1824"/>
    <d v="2014-01-08T02:08:00"/>
    <x v="3"/>
    <b v="0"/>
    <n v="40"/>
    <b v="1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1825"/>
    <d v="2013-07-11T20:01:43"/>
    <x v="4"/>
    <b v="0"/>
    <n v="50"/>
    <b v="1"/>
    <x v="1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1826"/>
    <d v="2014-02-17T22:10:17"/>
    <x v="3"/>
    <b v="0"/>
    <n v="38"/>
    <b v="1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1827"/>
    <d v="2011-03-03T07:49:21"/>
    <x v="6"/>
    <b v="0"/>
    <n v="96"/>
    <b v="1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1828"/>
    <d v="2014-05-09T22:00:00"/>
    <x v="3"/>
    <b v="0"/>
    <n v="48"/>
    <b v="1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1829"/>
    <d v="2011-01-21T22:00:00"/>
    <x v="6"/>
    <b v="0"/>
    <n v="33"/>
    <b v="1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1830"/>
    <d v="2014-02-24T16:25:07"/>
    <x v="3"/>
    <b v="0"/>
    <n v="226"/>
    <b v="1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1831"/>
    <d v="2012-05-12T23:54:23"/>
    <x v="5"/>
    <b v="0"/>
    <n v="14"/>
    <b v="1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1832"/>
    <d v="2011-03-04T12:57:07"/>
    <x v="6"/>
    <b v="0"/>
    <n v="20"/>
    <b v="1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1833"/>
    <d v="2013-03-02T07:59:00"/>
    <x v="4"/>
    <b v="0"/>
    <n v="25"/>
    <b v="1"/>
    <x v="1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1834"/>
    <d v="2015-01-24T23:08:15"/>
    <x v="0"/>
    <b v="0"/>
    <n v="90"/>
    <b v="1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1835"/>
    <d v="2016-03-31T15:51:11"/>
    <x v="2"/>
    <b v="0"/>
    <n v="11"/>
    <b v="1"/>
    <x v="11"/>
  </r>
  <r>
    <n v="1836"/>
    <s v="KICKSTART OUR &lt;+3"/>
    <s v="Help fund our 2013 Sound &amp; Lighting Touring rig!"/>
    <n v="5000"/>
    <n v="10017"/>
    <x v="0"/>
    <s v="US"/>
    <s v="USD"/>
    <n v="1361129129"/>
    <n v="1359660329"/>
    <x v="1836"/>
    <d v="2013-02-17T19:25:29"/>
    <x v="4"/>
    <b v="0"/>
    <n v="55"/>
    <b v="1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1837"/>
    <d v="2012-03-18T00:08:55"/>
    <x v="5"/>
    <b v="0"/>
    <n v="30"/>
    <b v="1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1838"/>
    <d v="2011-10-01T03:00:00"/>
    <x v="6"/>
    <b v="0"/>
    <n v="28"/>
    <b v="1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1839"/>
    <d v="2016-10-01T17:19:42"/>
    <x v="2"/>
    <b v="0"/>
    <n v="45"/>
    <b v="1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1840"/>
    <d v="2013-05-07T04:59:00"/>
    <x v="4"/>
    <b v="0"/>
    <n v="13"/>
    <b v="1"/>
    <x v="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1841"/>
    <d v="2014-05-20T04:59:00"/>
    <x v="3"/>
    <b v="0"/>
    <n v="40"/>
    <b v="1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1842"/>
    <d v="2015-03-02T05:59:00"/>
    <x v="0"/>
    <b v="0"/>
    <n v="21"/>
    <b v="1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1843"/>
    <d v="2011-02-20T23:52:34"/>
    <x v="6"/>
    <b v="0"/>
    <n v="134"/>
    <b v="1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1844"/>
    <d v="2011-06-11T03:00:00"/>
    <x v="6"/>
    <b v="0"/>
    <n v="20"/>
    <b v="1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1845"/>
    <d v="2016-06-17T04:55:00"/>
    <x v="2"/>
    <b v="0"/>
    <n v="19"/>
    <b v="1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1846"/>
    <d v="2012-12-15T15:36:17"/>
    <x v="5"/>
    <b v="0"/>
    <n v="209"/>
    <b v="1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1847"/>
    <d v="2015-04-21T05:40:32"/>
    <x v="0"/>
    <b v="0"/>
    <n v="38"/>
    <b v="1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1848"/>
    <d v="2011-07-31T06:59:00"/>
    <x v="6"/>
    <b v="0"/>
    <n v="24"/>
    <b v="1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1849"/>
    <d v="2012-10-17T20:17:39"/>
    <x v="5"/>
    <b v="0"/>
    <n v="8"/>
    <b v="1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1850"/>
    <d v="2014-07-10T23:01:40"/>
    <x v="3"/>
    <b v="0"/>
    <n v="179"/>
    <b v="1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1851"/>
    <d v="2014-07-28T01:00:00"/>
    <x v="3"/>
    <b v="0"/>
    <n v="26"/>
    <b v="1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1852"/>
    <d v="2015-04-25T00:00:00"/>
    <x v="0"/>
    <b v="0"/>
    <n v="131"/>
    <b v="1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1853"/>
    <d v="2012-11-14T02:26:57"/>
    <x v="5"/>
    <b v="0"/>
    <n v="14"/>
    <b v="1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1854"/>
    <d v="2013-05-24T00:30:37"/>
    <x v="4"/>
    <b v="0"/>
    <n v="174"/>
    <b v="1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1855"/>
    <d v="2014-01-06T12:55:40"/>
    <x v="3"/>
    <b v="0"/>
    <n v="191"/>
    <b v="1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1856"/>
    <d v="2014-07-18T20:31:12"/>
    <x v="3"/>
    <b v="0"/>
    <n v="38"/>
    <b v="1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1857"/>
    <d v="2014-09-12T18:26:53"/>
    <x v="3"/>
    <b v="0"/>
    <n v="22"/>
    <b v="1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1858"/>
    <d v="2011-12-16T05:48:41"/>
    <x v="6"/>
    <b v="0"/>
    <n v="149"/>
    <b v="1"/>
    <x v="1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1859"/>
    <d v="2011-09-22T18:28:49"/>
    <x v="6"/>
    <b v="0"/>
    <n v="56"/>
    <b v="1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1860"/>
    <d v="2014-02-06T17:01:24"/>
    <x v="3"/>
    <b v="0"/>
    <n v="19"/>
    <b v="1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1861"/>
    <d v="2015-01-26T07:12:21"/>
    <x v="0"/>
    <b v="0"/>
    <n v="0"/>
    <b v="0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1862"/>
    <d v="2017-03-08T07:30:00"/>
    <x v="1"/>
    <b v="0"/>
    <n v="16"/>
    <b v="0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1863"/>
    <d v="2014-06-12T19:08:05"/>
    <x v="3"/>
    <b v="0"/>
    <n v="2"/>
    <b v="0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1864"/>
    <d v="2014-05-04T17:11:40"/>
    <x v="3"/>
    <b v="0"/>
    <n v="48"/>
    <b v="0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1865"/>
    <d v="2016-11-06T09:49:07"/>
    <x v="2"/>
    <b v="0"/>
    <n v="2"/>
    <b v="0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1866"/>
    <d v="2017-03-01T04:00:00"/>
    <x v="1"/>
    <b v="0"/>
    <n v="2"/>
    <b v="0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1867"/>
    <d v="2016-11-05T22:11:52"/>
    <x v="2"/>
    <b v="0"/>
    <n v="1"/>
    <b v="0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1868"/>
    <d v="2015-12-15T07:59:00"/>
    <x v="0"/>
    <b v="0"/>
    <n v="17"/>
    <b v="0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1869"/>
    <d v="2017-01-04T00:04:09"/>
    <x v="1"/>
    <b v="0"/>
    <n v="0"/>
    <b v="0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1870"/>
    <d v="2016-01-31T04:17:00"/>
    <x v="2"/>
    <b v="0"/>
    <n v="11"/>
    <b v="0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1871"/>
    <d v="2014-11-20T19:48:21"/>
    <x v="3"/>
    <b v="0"/>
    <n v="95"/>
    <b v="0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1872"/>
    <d v="2015-06-30T03:06:42"/>
    <x v="0"/>
    <b v="0"/>
    <n v="13"/>
    <b v="0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1873"/>
    <d v="2015-07-08T16:45:00"/>
    <x v="0"/>
    <b v="0"/>
    <n v="2"/>
    <b v="0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1874"/>
    <d v="2016-06-28T23:15:33"/>
    <x v="2"/>
    <b v="0"/>
    <n v="2"/>
    <b v="0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1875"/>
    <d v="2016-08-06T21:35:08"/>
    <x v="2"/>
    <b v="0"/>
    <n v="3"/>
    <b v="0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1876"/>
    <d v="2014-06-16T06:50:05"/>
    <x v="3"/>
    <b v="0"/>
    <n v="0"/>
    <b v="0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1877"/>
    <d v="2015-03-01T00:42:05"/>
    <x v="0"/>
    <b v="0"/>
    <n v="0"/>
    <b v="0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1878"/>
    <d v="2014-06-13T00:12:35"/>
    <x v="3"/>
    <b v="0"/>
    <n v="0"/>
    <b v="0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1879"/>
    <d v="2016-03-14T14:35:29"/>
    <x v="2"/>
    <b v="0"/>
    <n v="2"/>
    <b v="0"/>
    <x v="1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1880"/>
    <d v="2016-03-30T12:36:20"/>
    <x v="2"/>
    <b v="0"/>
    <n v="24"/>
    <b v="0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1881"/>
    <d v="2015-03-10T02:39:49"/>
    <x v="0"/>
    <b v="0"/>
    <n v="70"/>
    <b v="1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1882"/>
    <d v="2012-07-10T23:48:00"/>
    <x v="5"/>
    <b v="0"/>
    <n v="81"/>
    <b v="1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1883"/>
    <d v="2012-04-08T21:45:08"/>
    <x v="5"/>
    <b v="0"/>
    <n v="32"/>
    <b v="1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1884"/>
    <d v="2012-11-27T12:00:00"/>
    <x v="5"/>
    <b v="0"/>
    <n v="26"/>
    <b v="1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1885"/>
    <d v="2012-08-10T22:00:00"/>
    <x v="5"/>
    <b v="0"/>
    <n v="105"/>
    <b v="1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1886"/>
    <d v="2014-11-12T22:45:38"/>
    <x v="3"/>
    <b v="0"/>
    <n v="29"/>
    <b v="1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1887"/>
    <d v="2015-12-03T21:30:00"/>
    <x v="0"/>
    <b v="0"/>
    <n v="8"/>
    <b v="1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1888"/>
    <d v="2010-06-01T04:59:00"/>
    <x v="7"/>
    <b v="0"/>
    <n v="89"/>
    <b v="1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1889"/>
    <d v="2013-03-11T18:02:26"/>
    <x v="4"/>
    <b v="0"/>
    <n v="44"/>
    <b v="1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1890"/>
    <d v="2012-12-15T18:52:08"/>
    <x v="5"/>
    <b v="0"/>
    <n v="246"/>
    <b v="1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1891"/>
    <d v="2010-07-22T06:00:00"/>
    <x v="7"/>
    <b v="0"/>
    <n v="120"/>
    <b v="1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1892"/>
    <d v="2011-06-07T15:18:01"/>
    <x v="6"/>
    <b v="0"/>
    <n v="26"/>
    <b v="1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1893"/>
    <d v="2011-04-16T03:59:00"/>
    <x v="6"/>
    <b v="0"/>
    <n v="45"/>
    <b v="1"/>
    <x v="1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1894"/>
    <d v="2012-02-12T21:43:03"/>
    <x v="5"/>
    <b v="0"/>
    <n v="20"/>
    <b v="1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1895"/>
    <d v="2015-10-20T17:55:22"/>
    <x v="0"/>
    <b v="0"/>
    <n v="47"/>
    <b v="1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1896"/>
    <d v="2012-04-12T17:02:45"/>
    <x v="5"/>
    <b v="0"/>
    <n v="13"/>
    <b v="1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1897"/>
    <d v="2014-03-04T21:00:00"/>
    <x v="3"/>
    <b v="0"/>
    <n v="183"/>
    <b v="1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1898"/>
    <d v="2016-02-01T18:00:00"/>
    <x v="2"/>
    <b v="0"/>
    <n v="21"/>
    <b v="1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1899"/>
    <d v="2015-03-25T21:36:06"/>
    <x v="0"/>
    <b v="0"/>
    <n v="42"/>
    <b v="1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1900"/>
    <d v="2012-10-06T09:59:00"/>
    <x v="5"/>
    <b v="0"/>
    <n v="54"/>
    <b v="1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1901"/>
    <d v="2015-05-22T13:00:00"/>
    <x v="0"/>
    <b v="0"/>
    <n v="25"/>
    <b v="0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1902"/>
    <d v="2015-03-04T18:57:27"/>
    <x v="0"/>
    <b v="0"/>
    <n v="3"/>
    <b v="0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1903"/>
    <d v="2017-01-27T18:29:51"/>
    <x v="1"/>
    <b v="0"/>
    <n v="41"/>
    <b v="0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1904"/>
    <d v="2016-01-02T16:27:01"/>
    <x v="2"/>
    <b v="0"/>
    <n v="2"/>
    <b v="0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1905"/>
    <d v="2014-09-07T22:13:14"/>
    <x v="3"/>
    <b v="0"/>
    <n v="4"/>
    <b v="0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1906"/>
    <d v="2016-06-23T16:06:23"/>
    <x v="2"/>
    <b v="0"/>
    <n v="99"/>
    <b v="0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1907"/>
    <d v="2014-05-23T14:05:25"/>
    <x v="3"/>
    <b v="0"/>
    <n v="4"/>
    <b v="0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1908"/>
    <d v="2016-12-29T22:01:40"/>
    <x v="2"/>
    <b v="0"/>
    <n v="4"/>
    <b v="0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1909"/>
    <d v="2014-10-23T10:17:59"/>
    <x v="3"/>
    <b v="0"/>
    <n v="38"/>
    <b v="0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1910"/>
    <d v="2015-10-31T22:45:00"/>
    <x v="0"/>
    <b v="0"/>
    <n v="285"/>
    <b v="0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1911"/>
    <d v="2014-08-09T00:48:54"/>
    <x v="3"/>
    <b v="0"/>
    <n v="1"/>
    <b v="0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1912"/>
    <d v="2015-06-04T05:26:00"/>
    <x v="0"/>
    <b v="0"/>
    <n v="42"/>
    <b v="0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1913"/>
    <d v="2014-10-08T12:16:18"/>
    <x v="3"/>
    <b v="0"/>
    <n v="26"/>
    <b v="0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1914"/>
    <d v="2014-11-01T03:59:00"/>
    <x v="3"/>
    <b v="0"/>
    <n v="2"/>
    <b v="0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1915"/>
    <d v="2014-09-02T01:10:22"/>
    <x v="3"/>
    <b v="0"/>
    <n v="4"/>
    <b v="0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1916"/>
    <d v="2016-11-07T18:12:55"/>
    <x v="2"/>
    <b v="0"/>
    <n v="6"/>
    <b v="0"/>
    <x v="2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1917"/>
    <d v="2017-02-10T06:28:53"/>
    <x v="1"/>
    <b v="0"/>
    <n v="70"/>
    <b v="0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1918"/>
    <d v="2014-08-12T18:57:31"/>
    <x v="3"/>
    <b v="0"/>
    <n v="9"/>
    <b v="0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1919"/>
    <d v="2015-05-19T21:00:49"/>
    <x v="0"/>
    <b v="0"/>
    <n v="8"/>
    <b v="0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1920"/>
    <d v="2015-10-21T23:00:00"/>
    <x v="0"/>
    <b v="0"/>
    <n v="105"/>
    <b v="0"/>
    <x v="2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1921"/>
    <d v="2012-07-14T05:19:03"/>
    <x v="5"/>
    <b v="0"/>
    <n v="38"/>
    <b v="1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1922"/>
    <d v="2013-12-12T06:08:27"/>
    <x v="4"/>
    <b v="0"/>
    <n v="64"/>
    <b v="1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1923"/>
    <d v="2011-09-27T04:59:00"/>
    <x v="6"/>
    <b v="0"/>
    <n v="13"/>
    <b v="1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1924"/>
    <d v="2014-01-15T19:33:00"/>
    <x v="3"/>
    <b v="0"/>
    <n v="33"/>
    <b v="1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1925"/>
    <d v="2013-10-11T00:00:00"/>
    <x v="4"/>
    <b v="0"/>
    <n v="52"/>
    <b v="1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1926"/>
    <d v="2010-11-02T00:26:00"/>
    <x v="7"/>
    <b v="0"/>
    <n v="107"/>
    <b v="1"/>
    <x v="14"/>
  </r>
  <r>
    <n v="1927"/>
    <s v="GBS Detroit Presents Hampshire"/>
    <s v="Hampshire is headed to GBS Detroit."/>
    <n v="600"/>
    <n v="620"/>
    <x v="0"/>
    <s v="US"/>
    <s v="USD"/>
    <n v="1331182740"/>
    <n v="1329856839"/>
    <x v="1927"/>
    <d v="2012-03-08T04:59:00"/>
    <x v="5"/>
    <b v="0"/>
    <n v="11"/>
    <b v="1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1928"/>
    <d v="2013-05-07T15:33:14"/>
    <x v="4"/>
    <b v="0"/>
    <n v="34"/>
    <b v="1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1929"/>
    <d v="2011-07-05T00:31:06"/>
    <x v="6"/>
    <b v="0"/>
    <n v="75"/>
    <b v="1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1930"/>
    <d v="2013-07-07T13:24:42"/>
    <x v="4"/>
    <b v="0"/>
    <n v="26"/>
    <b v="1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1931"/>
    <d v="2012-05-22T03:30:00"/>
    <x v="5"/>
    <b v="0"/>
    <n v="50"/>
    <b v="1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1932"/>
    <d v="2012-01-24T19:26:13"/>
    <x v="5"/>
    <b v="0"/>
    <n v="80"/>
    <b v="1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1933"/>
    <d v="2014-09-27T03:08:27"/>
    <x v="3"/>
    <b v="0"/>
    <n v="110"/>
    <b v="1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1934"/>
    <d v="2011-12-25T05:00:00"/>
    <x v="6"/>
    <b v="0"/>
    <n v="77"/>
    <b v="1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1935"/>
    <d v="2014-06-21T04:59:00"/>
    <x v="3"/>
    <b v="0"/>
    <n v="50"/>
    <b v="1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1936"/>
    <d v="2011-12-06T05:59:00"/>
    <x v="6"/>
    <b v="0"/>
    <n v="145"/>
    <b v="1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1937"/>
    <d v="2012-06-15T03:59:00"/>
    <x v="5"/>
    <b v="0"/>
    <n v="29"/>
    <b v="1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1938"/>
    <d v="2013-07-02T05:00:00"/>
    <x v="4"/>
    <b v="0"/>
    <n v="114"/>
    <b v="1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1939"/>
    <d v="2013-03-10T22:38:28"/>
    <x v="4"/>
    <b v="0"/>
    <n v="96"/>
    <b v="1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1940"/>
    <d v="2011-06-15T03:59:00"/>
    <x v="6"/>
    <b v="0"/>
    <n v="31"/>
    <b v="1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1941"/>
    <d v="2014-05-15T06:58:51"/>
    <x v="3"/>
    <b v="1"/>
    <n v="4883"/>
    <b v="1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1942"/>
    <d v="2011-07-04T19:52:20"/>
    <x v="6"/>
    <b v="1"/>
    <n v="95"/>
    <b v="1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1943"/>
    <d v="2016-08-11T06:28:36"/>
    <x v="2"/>
    <b v="1"/>
    <n v="2478"/>
    <b v="1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1944"/>
    <d v="2014-05-01T14:01:30"/>
    <x v="3"/>
    <b v="1"/>
    <n v="1789"/>
    <b v="1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1945"/>
    <d v="2015-07-12T06:02:38"/>
    <x v="0"/>
    <b v="1"/>
    <n v="680"/>
    <b v="1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1946"/>
    <d v="2014-04-20T02:36:01"/>
    <x v="3"/>
    <b v="1"/>
    <n v="70"/>
    <b v="1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1947"/>
    <d v="2009-11-23T05:59:00"/>
    <x v="8"/>
    <b v="1"/>
    <n v="23"/>
    <b v="1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1948"/>
    <d v="2016-06-06T17:02:00"/>
    <x v="2"/>
    <b v="1"/>
    <n v="4245"/>
    <b v="1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1949"/>
    <d v="2014-07-10T10:09:11"/>
    <x v="3"/>
    <b v="1"/>
    <n v="943"/>
    <b v="1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1950"/>
    <d v="2011-04-22T04:21:13"/>
    <x v="6"/>
    <b v="1"/>
    <n v="1876"/>
    <b v="1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1951"/>
    <d v="2016-11-07T11:05:37"/>
    <x v="2"/>
    <b v="1"/>
    <n v="834"/>
    <b v="1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1952"/>
    <d v="2013-10-16T14:33:35"/>
    <x v="4"/>
    <b v="1"/>
    <n v="682"/>
    <b v="1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1953"/>
    <d v="2012-03-02T03:00:00"/>
    <x v="5"/>
    <b v="1"/>
    <n v="147"/>
    <b v="1"/>
    <x v="3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1954"/>
    <d v="2016-03-12T05:00:00"/>
    <x v="2"/>
    <b v="1"/>
    <n v="415"/>
    <b v="1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1955"/>
    <d v="2012-05-23T19:00:00"/>
    <x v="5"/>
    <b v="1"/>
    <n v="290"/>
    <b v="1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1956"/>
    <d v="2015-04-18T21:10:05"/>
    <x v="0"/>
    <b v="1"/>
    <n v="365"/>
    <b v="1"/>
    <x v="3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1957"/>
    <d v="2012-10-27T02:21:53"/>
    <x v="5"/>
    <b v="1"/>
    <n v="660"/>
    <b v="1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1958"/>
    <d v="2013-03-23T22:42:41"/>
    <x v="4"/>
    <b v="1"/>
    <n v="1356"/>
    <b v="1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1959"/>
    <d v="2014-10-01T00:00:00"/>
    <x v="3"/>
    <b v="1"/>
    <n v="424"/>
    <b v="1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1960"/>
    <d v="2014-12-21T08:42:21"/>
    <x v="3"/>
    <b v="1"/>
    <n v="33"/>
    <b v="1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1961"/>
    <d v="2012-10-06T03:59:00"/>
    <x v="5"/>
    <b v="1"/>
    <n v="1633"/>
    <b v="1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1962"/>
    <d v="2014-05-13T18:43:56"/>
    <x v="3"/>
    <b v="1"/>
    <n v="306"/>
    <b v="1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1963"/>
    <d v="2014-09-16T10:18:54"/>
    <x v="3"/>
    <b v="1"/>
    <n v="205"/>
    <b v="1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1964"/>
    <d v="2016-04-22T06:32:52"/>
    <x v="2"/>
    <b v="1"/>
    <n v="1281"/>
    <b v="1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1965"/>
    <d v="2012-01-12T01:00:00"/>
    <x v="5"/>
    <b v="1"/>
    <n v="103"/>
    <b v="1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1966"/>
    <d v="2014-08-14T12:58:18"/>
    <x v="3"/>
    <b v="1"/>
    <n v="1513"/>
    <b v="1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1967"/>
    <d v="2014-05-01T15:55:29"/>
    <x v="3"/>
    <b v="1"/>
    <n v="405"/>
    <b v="1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1968"/>
    <d v="2016-12-03T15:05:15"/>
    <x v="2"/>
    <b v="1"/>
    <n v="510"/>
    <b v="1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1969"/>
    <d v="2016-08-05T19:01:08"/>
    <x v="2"/>
    <b v="1"/>
    <n v="1887"/>
    <b v="1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1970"/>
    <d v="2013-04-20T03:38:21"/>
    <x v="4"/>
    <b v="1"/>
    <n v="701"/>
    <b v="1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1971"/>
    <d v="2013-11-15T04:00:00"/>
    <x v="4"/>
    <b v="1"/>
    <n v="3863"/>
    <b v="1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1972"/>
    <d v="2012-11-18T01:17:24"/>
    <x v="5"/>
    <b v="1"/>
    <n v="238"/>
    <b v="1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1973"/>
    <d v="2016-08-06T07:00:00"/>
    <x v="2"/>
    <b v="1"/>
    <n v="2051"/>
    <b v="1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1974"/>
    <d v="2013-08-19T08:01:09"/>
    <x v="4"/>
    <b v="1"/>
    <n v="402"/>
    <b v="1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1975"/>
    <d v="2013-03-10T18:07:31"/>
    <x v="4"/>
    <b v="1"/>
    <n v="253"/>
    <b v="1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1976"/>
    <d v="2013-07-13T21:35:25"/>
    <x v="4"/>
    <b v="1"/>
    <n v="473"/>
    <b v="1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1977"/>
    <d v="2015-12-19T07:59:00"/>
    <x v="0"/>
    <b v="1"/>
    <n v="821"/>
    <b v="1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1978"/>
    <d v="2012-06-12T07:00:00"/>
    <x v="5"/>
    <b v="1"/>
    <n v="388"/>
    <b v="1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1979"/>
    <d v="2015-11-19T04:59:00"/>
    <x v="0"/>
    <b v="1"/>
    <n v="813"/>
    <b v="1"/>
    <x v="3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1980"/>
    <d v="2016-04-03T12:01:02"/>
    <x v="2"/>
    <b v="1"/>
    <n v="1945"/>
    <b v="1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1981"/>
    <d v="2014-07-09T17:24:25"/>
    <x v="3"/>
    <b v="0"/>
    <n v="12"/>
    <b v="0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1982"/>
    <d v="2016-12-04T15:04:47"/>
    <x v="2"/>
    <b v="0"/>
    <n v="0"/>
    <b v="0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1983"/>
    <d v="2016-09-02T07:00:00"/>
    <x v="2"/>
    <b v="0"/>
    <n v="16"/>
    <b v="0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1984"/>
    <d v="2014-11-30T19:58:01"/>
    <x v="3"/>
    <b v="0"/>
    <n v="7"/>
    <b v="0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1985"/>
    <d v="2016-08-02T23:00:00"/>
    <x v="2"/>
    <b v="0"/>
    <n v="4"/>
    <b v="0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1986"/>
    <d v="2016-03-14T09:24:43"/>
    <x v="2"/>
    <b v="0"/>
    <n v="1"/>
    <b v="0"/>
    <x v="3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1987"/>
    <d v="2015-03-01T15:21:16"/>
    <x v="0"/>
    <b v="0"/>
    <n v="28"/>
    <b v="0"/>
    <x v="31"/>
  </r>
  <r>
    <n v="1988"/>
    <s v="Phillip Michael Photography"/>
    <s v="Expressing art in an image!"/>
    <n v="6000"/>
    <n v="25"/>
    <x v="2"/>
    <s v="US"/>
    <s v="USD"/>
    <n v="1440094742"/>
    <n v="1437502742"/>
    <x v="1988"/>
    <d v="2015-08-20T18:19:02"/>
    <x v="0"/>
    <b v="0"/>
    <n v="1"/>
    <b v="0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1989"/>
    <d v="2016-12-11T16:20:08"/>
    <x v="2"/>
    <b v="0"/>
    <n v="1"/>
    <b v="0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1990"/>
    <d v="2016-02-13T04:42:12"/>
    <x v="2"/>
    <b v="0"/>
    <n v="5"/>
    <b v="0"/>
    <x v="3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1991"/>
    <d v="2015-07-03T21:26:26"/>
    <x v="0"/>
    <b v="0"/>
    <n v="3"/>
    <b v="0"/>
    <x v="3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1992"/>
    <d v="2015-02-18T03:26:31"/>
    <x v="0"/>
    <b v="0"/>
    <n v="2"/>
    <b v="0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1993"/>
    <d v="2015-12-21T14:07:17"/>
    <x v="0"/>
    <b v="0"/>
    <n v="0"/>
    <b v="0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1994"/>
    <d v="2016-12-07T01:09:02"/>
    <x v="2"/>
    <b v="0"/>
    <n v="0"/>
    <b v="0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1995"/>
    <d v="2015-07-16T21:38:56"/>
    <x v="0"/>
    <b v="0"/>
    <n v="3"/>
    <b v="0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1996"/>
    <d v="2014-07-10T19:40:11"/>
    <x v="3"/>
    <b v="0"/>
    <n v="0"/>
    <b v="0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1997"/>
    <d v="2014-08-26T22:20:12"/>
    <x v="3"/>
    <b v="0"/>
    <n v="0"/>
    <b v="0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1998"/>
    <d v="2014-08-01T02:50:38"/>
    <x v="3"/>
    <b v="0"/>
    <n v="3"/>
    <b v="0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1999"/>
    <d v="2014-11-13T12:35:08"/>
    <x v="3"/>
    <b v="0"/>
    <n v="7"/>
    <b v="0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2000"/>
    <d v="2016-01-06T22:50:13"/>
    <x v="2"/>
    <b v="0"/>
    <n v="25"/>
    <b v="0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2001"/>
    <d v="2015-06-12T20:00:00"/>
    <x v="0"/>
    <b v="1"/>
    <n v="1637"/>
    <b v="1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2002"/>
    <d v="2017-01-23T17:05:43"/>
    <x v="1"/>
    <b v="1"/>
    <n v="1375"/>
    <b v="1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2003"/>
    <d v="2010-07-02T23:00:00"/>
    <x v="7"/>
    <b v="1"/>
    <n v="17"/>
    <b v="1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2004"/>
    <d v="2014-07-10T14:31:03"/>
    <x v="3"/>
    <b v="1"/>
    <n v="354"/>
    <b v="1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2005"/>
    <d v="2013-10-16T03:59:00"/>
    <x v="4"/>
    <b v="1"/>
    <n v="191"/>
    <b v="1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2006"/>
    <d v="2014-12-03T13:00:45"/>
    <x v="3"/>
    <b v="1"/>
    <n v="303"/>
    <b v="1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2007"/>
    <d v="2010-08-24T04:00:00"/>
    <x v="7"/>
    <b v="1"/>
    <n v="137"/>
    <b v="1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2008"/>
    <d v="2011-09-19T14:30:22"/>
    <x v="6"/>
    <b v="1"/>
    <n v="41"/>
    <b v="1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2009"/>
    <d v="2016-11-23T08:45:43"/>
    <x v="2"/>
    <b v="1"/>
    <n v="398"/>
    <b v="1"/>
    <x v="3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2010"/>
    <d v="2016-08-18T23:54:51"/>
    <x v="2"/>
    <b v="1"/>
    <n v="1737"/>
    <b v="1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2011"/>
    <d v="2016-01-11T23:00:00"/>
    <x v="2"/>
    <b v="1"/>
    <n v="971"/>
    <b v="1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2012"/>
    <d v="2015-02-05T19:44:01"/>
    <x v="0"/>
    <b v="1"/>
    <n v="183"/>
    <b v="1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2013"/>
    <d v="2016-07-08T23:03:34"/>
    <x v="2"/>
    <b v="1"/>
    <n v="4562"/>
    <b v="1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2014"/>
    <d v="2013-03-25T04:08:59"/>
    <x v="4"/>
    <b v="1"/>
    <n v="26457"/>
    <b v="1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2015"/>
    <d v="2011-09-09T21:02:43"/>
    <x v="6"/>
    <b v="1"/>
    <n v="162"/>
    <b v="1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2016"/>
    <d v="2013-03-09T21:08:19"/>
    <x v="4"/>
    <b v="1"/>
    <n v="479"/>
    <b v="1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2017"/>
    <d v="2012-03-24T04:00:00"/>
    <x v="5"/>
    <b v="1"/>
    <n v="426"/>
    <b v="1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2018"/>
    <d v="2015-08-13T08:46:49"/>
    <x v="0"/>
    <b v="1"/>
    <n v="450"/>
    <b v="1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2019"/>
    <d v="2016-09-22T17:00:21"/>
    <x v="2"/>
    <b v="1"/>
    <n v="1780"/>
    <b v="1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2020"/>
    <d v="2014-05-14T23:04:00"/>
    <x v="3"/>
    <b v="1"/>
    <n v="122"/>
    <b v="1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2021"/>
    <d v="2014-09-24T01:41:37"/>
    <x v="3"/>
    <b v="1"/>
    <n v="95"/>
    <b v="1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2022"/>
    <d v="2016-06-11T13:39:32"/>
    <x v="2"/>
    <b v="1"/>
    <n v="325"/>
    <b v="1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2023"/>
    <d v="2015-06-11T10:05:53"/>
    <x v="0"/>
    <b v="1"/>
    <n v="353"/>
    <b v="1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2024"/>
    <d v="2012-08-13T03:00:00"/>
    <x v="5"/>
    <b v="1"/>
    <n v="105"/>
    <b v="1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2025"/>
    <d v="2015-06-11T04:25:46"/>
    <x v="0"/>
    <b v="1"/>
    <n v="729"/>
    <b v="1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2026"/>
    <d v="2014-04-21T03:59:00"/>
    <x v="3"/>
    <b v="1"/>
    <n v="454"/>
    <b v="1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2027"/>
    <d v="2015-03-30T18:31:59"/>
    <x v="0"/>
    <b v="1"/>
    <n v="539"/>
    <b v="1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2028"/>
    <d v="2010-03-15T21:55:00"/>
    <x v="7"/>
    <b v="1"/>
    <n v="79"/>
    <b v="1"/>
    <x v="3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2029"/>
    <d v="2014-08-27T00:31:21"/>
    <x v="3"/>
    <b v="1"/>
    <n v="94"/>
    <b v="1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2030"/>
    <d v="2012-11-29T23:54:56"/>
    <x v="5"/>
    <b v="1"/>
    <n v="625"/>
    <b v="1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2031"/>
    <d v="2015-01-09T01:00:00"/>
    <x v="0"/>
    <b v="1"/>
    <n v="508"/>
    <b v="1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2032"/>
    <d v="2016-12-15T05:00:00"/>
    <x v="2"/>
    <b v="1"/>
    <n v="531"/>
    <b v="1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2033"/>
    <d v="2014-04-26T01:58:38"/>
    <x v="3"/>
    <b v="1"/>
    <n v="158"/>
    <b v="1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2034"/>
    <d v="2015-05-07T06:58:00"/>
    <x v="0"/>
    <b v="1"/>
    <n v="508"/>
    <b v="1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2035"/>
    <d v="2015-12-19T01:00:00"/>
    <x v="0"/>
    <b v="1"/>
    <n v="644"/>
    <b v="1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2036"/>
    <d v="2014-05-09T20:45:19"/>
    <x v="3"/>
    <b v="1"/>
    <n v="848"/>
    <b v="1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2037"/>
    <d v="2013-12-30T06:02:33"/>
    <x v="4"/>
    <b v="1"/>
    <n v="429"/>
    <b v="1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2038"/>
    <d v="2013-07-01T18:00:00"/>
    <x v="4"/>
    <b v="1"/>
    <n v="204"/>
    <b v="1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2039"/>
    <d v="2016-12-01T04:59:00"/>
    <x v="2"/>
    <b v="1"/>
    <n v="379"/>
    <b v="1"/>
    <x v="3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x v="2040"/>
    <d v="2013-11-15T23:15:03"/>
    <x v="4"/>
    <b v="1"/>
    <n v="271"/>
    <b v="1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2041"/>
    <d v="2016-11-10T13:37:07"/>
    <x v="2"/>
    <b v="0"/>
    <n v="120"/>
    <b v="1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2042"/>
    <d v="2016-01-22T16:59:34"/>
    <x v="2"/>
    <b v="0"/>
    <n v="140"/>
    <b v="1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2043"/>
    <d v="2016-12-11T04:59:00"/>
    <x v="2"/>
    <b v="0"/>
    <n v="193"/>
    <b v="1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2044"/>
    <d v="2015-06-13T16:25:14"/>
    <x v="0"/>
    <b v="0"/>
    <n v="180"/>
    <b v="1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2045"/>
    <d v="2012-07-09T02:07:27"/>
    <x v="5"/>
    <b v="0"/>
    <n v="263"/>
    <b v="1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2046"/>
    <d v="2013-05-23T04:07:24"/>
    <x v="4"/>
    <b v="0"/>
    <n v="217"/>
    <b v="1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2047"/>
    <d v="2015-04-17T00:00:00"/>
    <x v="0"/>
    <b v="0"/>
    <n v="443"/>
    <b v="1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2048"/>
    <d v="2013-05-23T15:38:11"/>
    <x v="4"/>
    <b v="0"/>
    <n v="1373"/>
    <b v="1"/>
    <x v="3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2049"/>
    <d v="2013-12-02T22:59:00"/>
    <x v="4"/>
    <b v="0"/>
    <n v="742"/>
    <b v="1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2050"/>
    <d v="2015-05-31T01:42:58"/>
    <x v="0"/>
    <b v="0"/>
    <n v="170"/>
    <b v="1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2051"/>
    <d v="2013-12-26T00:32:17"/>
    <x v="4"/>
    <b v="0"/>
    <n v="242"/>
    <b v="1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2052"/>
    <d v="2016-02-20T02:00:53"/>
    <x v="2"/>
    <b v="0"/>
    <n v="541"/>
    <b v="1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2053"/>
    <d v="2015-11-25T15:49:11"/>
    <x v="0"/>
    <b v="0"/>
    <n v="121"/>
    <b v="1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2054"/>
    <d v="2014-05-02T12:30:10"/>
    <x v="3"/>
    <b v="0"/>
    <n v="621"/>
    <b v="1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2055"/>
    <d v="2014-12-03T04:00:00"/>
    <x v="3"/>
    <b v="0"/>
    <n v="101"/>
    <b v="1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2056"/>
    <d v="2013-04-17T18:15:42"/>
    <x v="4"/>
    <b v="0"/>
    <n v="554"/>
    <b v="1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2057"/>
    <d v="2016-02-26T11:52:12"/>
    <x v="2"/>
    <b v="0"/>
    <n v="666"/>
    <b v="1"/>
    <x v="3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2058"/>
    <d v="2015-03-02T20:00:00"/>
    <x v="0"/>
    <b v="0"/>
    <n v="410"/>
    <b v="1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2059"/>
    <d v="2016-01-31T21:59:00"/>
    <x v="2"/>
    <b v="0"/>
    <n v="375"/>
    <b v="1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2060"/>
    <d v="2014-07-23T15:25:50"/>
    <x v="3"/>
    <b v="0"/>
    <n v="1364"/>
    <b v="1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2061"/>
    <d v="2016-12-31T18:20:54"/>
    <x v="2"/>
    <b v="0"/>
    <n v="35"/>
    <b v="1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2062"/>
    <d v="2016-03-24T08:11:38"/>
    <x v="2"/>
    <b v="0"/>
    <n v="203"/>
    <b v="1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2063"/>
    <d v="2016-05-15T17:35:01"/>
    <x v="2"/>
    <b v="0"/>
    <n v="49"/>
    <b v="1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2064"/>
    <d v="2013-05-31T12:00:00"/>
    <x v="4"/>
    <b v="0"/>
    <n v="5812"/>
    <b v="1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2065"/>
    <d v="2013-12-25T08:00:29"/>
    <x v="4"/>
    <b v="0"/>
    <n v="1556"/>
    <b v="1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2066"/>
    <d v="2014-08-23T18:31:23"/>
    <x v="3"/>
    <b v="0"/>
    <n v="65"/>
    <b v="1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2067"/>
    <d v="2015-05-24T20:29:36"/>
    <x v="0"/>
    <b v="0"/>
    <n v="10"/>
    <b v="1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2068"/>
    <d v="2016-10-20T20:11:55"/>
    <x v="2"/>
    <b v="0"/>
    <n v="76"/>
    <b v="1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2069"/>
    <d v="2016-01-02T23:19:51"/>
    <x v="2"/>
    <b v="0"/>
    <n v="263"/>
    <b v="1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2070"/>
    <d v="2016-06-28T15:45:23"/>
    <x v="2"/>
    <b v="0"/>
    <n v="1530"/>
    <b v="1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2071"/>
    <d v="2016-10-02T06:41:24"/>
    <x v="2"/>
    <b v="0"/>
    <n v="278"/>
    <b v="1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2072"/>
    <d v="2016-05-07T13:57:12"/>
    <x v="2"/>
    <b v="0"/>
    <n v="350"/>
    <b v="1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2073"/>
    <d v="2015-05-08T16:01:58"/>
    <x v="0"/>
    <b v="0"/>
    <n v="470"/>
    <b v="1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2074"/>
    <d v="2016-05-06T19:49:42"/>
    <x v="2"/>
    <b v="0"/>
    <n v="3"/>
    <b v="1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2075"/>
    <d v="2013-07-25T16:21:28"/>
    <x v="4"/>
    <b v="0"/>
    <n v="8200"/>
    <b v="1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2076"/>
    <d v="2014-07-23T21:08:09"/>
    <x v="3"/>
    <b v="0"/>
    <n v="8359"/>
    <b v="1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2077"/>
    <d v="2015-06-05T21:00:00"/>
    <x v="0"/>
    <b v="0"/>
    <n v="188"/>
    <b v="1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2078"/>
    <d v="2016-12-18T18:30:57"/>
    <x v="2"/>
    <b v="0"/>
    <n v="48"/>
    <b v="1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2079"/>
    <d v="2015-06-25T19:00:00"/>
    <x v="0"/>
    <b v="0"/>
    <n v="607"/>
    <b v="1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2080"/>
    <d v="2015-11-11T23:58:20"/>
    <x v="0"/>
    <b v="0"/>
    <n v="50"/>
    <b v="1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2081"/>
    <d v="2012-05-16T04:59:00"/>
    <x v="5"/>
    <b v="0"/>
    <n v="55"/>
    <b v="1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2082"/>
    <d v="2011-11-24T03:53:16"/>
    <x v="6"/>
    <b v="0"/>
    <n v="38"/>
    <b v="1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2083"/>
    <d v="2012-06-04T17:19:55"/>
    <x v="5"/>
    <b v="0"/>
    <n v="25"/>
    <b v="1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2084"/>
    <d v="2014-05-04T06:59:00"/>
    <x v="3"/>
    <b v="0"/>
    <n v="46"/>
    <b v="1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2085"/>
    <d v="2012-07-15T20:03:07"/>
    <x v="5"/>
    <b v="0"/>
    <n v="83"/>
    <b v="1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2086"/>
    <d v="2011-12-14T04:59:00"/>
    <x v="6"/>
    <b v="0"/>
    <n v="35"/>
    <b v="1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2087"/>
    <d v="2011-09-08T04:54:18"/>
    <x v="6"/>
    <b v="0"/>
    <n v="25"/>
    <b v="1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2088"/>
    <d v="2010-09-11T03:59:00"/>
    <x v="7"/>
    <b v="0"/>
    <n v="75"/>
    <b v="1"/>
    <x v="1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2089"/>
    <d v="2013-08-02T01:49:54"/>
    <x v="4"/>
    <b v="0"/>
    <n v="62"/>
    <b v="1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2090"/>
    <d v="2013-02-24T09:09:15"/>
    <x v="4"/>
    <b v="0"/>
    <n v="160"/>
    <b v="1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2091"/>
    <d v="2011-03-01T20:00:00"/>
    <x v="6"/>
    <b v="0"/>
    <n v="246"/>
    <b v="1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2092"/>
    <d v="2011-10-07T16:58:52"/>
    <x v="6"/>
    <b v="0"/>
    <n v="55"/>
    <b v="1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2093"/>
    <d v="2012-12-22T21:30:32"/>
    <x v="5"/>
    <b v="0"/>
    <n v="23"/>
    <b v="1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2094"/>
    <d v="2012-03-05T03:00:00"/>
    <x v="5"/>
    <b v="0"/>
    <n v="72"/>
    <b v="1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2095"/>
    <d v="2011-10-02T17:36:13"/>
    <x v="6"/>
    <b v="0"/>
    <n v="22"/>
    <b v="1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2096"/>
    <d v="2012-10-26T03:59:00"/>
    <x v="5"/>
    <b v="0"/>
    <n v="14"/>
    <b v="1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2097"/>
    <d v="2011-12-01T15:02:15"/>
    <x v="6"/>
    <b v="0"/>
    <n v="38"/>
    <b v="1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2098"/>
    <d v="2012-03-08T02:43:55"/>
    <x v="5"/>
    <b v="0"/>
    <n v="32"/>
    <b v="1"/>
    <x v="14"/>
  </r>
  <r>
    <n v="2099"/>
    <s v="Roosevelt Died."/>
    <s v="Our tour van died, we need help!"/>
    <n v="3000"/>
    <n v="3971"/>
    <x v="0"/>
    <s v="US"/>
    <s v="USD"/>
    <n v="1435808400"/>
    <n v="1434650084"/>
    <x v="2099"/>
    <d v="2015-07-02T03:40:00"/>
    <x v="0"/>
    <b v="0"/>
    <n v="63"/>
    <b v="1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2100"/>
    <d v="2012-06-30T03:59:00"/>
    <x v="5"/>
    <b v="0"/>
    <n v="27"/>
    <b v="1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2101"/>
    <d v="2012-02-13T03:35:14"/>
    <x v="5"/>
    <b v="0"/>
    <n v="44"/>
    <b v="1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2102"/>
    <d v="2011-05-05T20:50:48"/>
    <x v="6"/>
    <b v="0"/>
    <n v="38"/>
    <b v="1"/>
    <x v="1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2103"/>
    <d v="2012-11-09T19:07:07"/>
    <x v="5"/>
    <b v="0"/>
    <n v="115"/>
    <b v="1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2104"/>
    <d v="2013-05-31T00:00:00"/>
    <x v="4"/>
    <b v="0"/>
    <n v="37"/>
    <b v="1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2105"/>
    <d v="2014-11-21T04:00:00"/>
    <x v="3"/>
    <b v="0"/>
    <n v="99"/>
    <b v="1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2106"/>
    <d v="2013-01-26T05:09:34"/>
    <x v="4"/>
    <b v="0"/>
    <n v="44"/>
    <b v="1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2107"/>
    <d v="2014-11-12T18:03:13"/>
    <x v="3"/>
    <b v="0"/>
    <n v="58"/>
    <b v="1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2108"/>
    <d v="2012-09-10T03:55:00"/>
    <x v="5"/>
    <b v="0"/>
    <n v="191"/>
    <b v="1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2109"/>
    <d v="2015-07-05T17:00:17"/>
    <x v="0"/>
    <b v="0"/>
    <n v="40"/>
    <b v="1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2110"/>
    <d v="2014-05-28T04:59:00"/>
    <x v="3"/>
    <b v="0"/>
    <n v="38"/>
    <b v="1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2111"/>
    <d v="2011-08-15T01:00:00"/>
    <x v="6"/>
    <b v="0"/>
    <n v="39"/>
    <b v="1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2112"/>
    <d v="2013-04-15T22:16:33"/>
    <x v="4"/>
    <b v="0"/>
    <n v="11"/>
    <b v="1"/>
    <x v="1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2113"/>
    <d v="2014-09-23T20:46:16"/>
    <x v="3"/>
    <b v="0"/>
    <n v="107"/>
    <b v="1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2114"/>
    <d v="2010-12-09T04:59:00"/>
    <x v="7"/>
    <b v="0"/>
    <n v="147"/>
    <b v="1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2115"/>
    <d v="2011-02-20T01:56:41"/>
    <x v="6"/>
    <b v="0"/>
    <n v="36"/>
    <b v="1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2116"/>
    <d v="2012-10-02T18:40:03"/>
    <x v="5"/>
    <b v="0"/>
    <n v="92"/>
    <b v="1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2117"/>
    <d v="2015-10-27T04:59:00"/>
    <x v="0"/>
    <b v="0"/>
    <n v="35"/>
    <b v="1"/>
    <x v="14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2118"/>
    <d v="2011-07-24T20:08:56"/>
    <x v="6"/>
    <b v="0"/>
    <n v="17"/>
    <b v="1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2119"/>
    <d v="2012-08-16T03:07:25"/>
    <x v="5"/>
    <b v="0"/>
    <n v="22"/>
    <b v="1"/>
    <x v="1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x v="2120"/>
    <d v="2014-01-01T23:08:56"/>
    <x v="3"/>
    <b v="0"/>
    <n v="69"/>
    <b v="1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2121"/>
    <d v="2017-01-11T17:49:08"/>
    <x v="1"/>
    <b v="0"/>
    <n v="10"/>
    <b v="0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2122"/>
    <d v="2017-01-07T07:12:49"/>
    <x v="1"/>
    <b v="0"/>
    <n v="3"/>
    <b v="0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2123"/>
    <d v="2010-03-15T06:59:00"/>
    <x v="7"/>
    <b v="0"/>
    <n v="5"/>
    <b v="0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2124"/>
    <d v="2010-11-30T05:00:00"/>
    <x v="7"/>
    <b v="0"/>
    <n v="5"/>
    <b v="0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2125"/>
    <d v="2015-08-05T00:33:53"/>
    <x v="0"/>
    <b v="0"/>
    <n v="27"/>
    <b v="0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2126"/>
    <d v="2014-12-08T23:21:27"/>
    <x v="3"/>
    <b v="0"/>
    <n v="2"/>
    <b v="0"/>
    <x v="1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2127"/>
    <d v="2015-03-12T11:07:43"/>
    <x v="0"/>
    <b v="0"/>
    <n v="236"/>
    <b v="0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2128"/>
    <d v="2014-09-21T18:32:49"/>
    <x v="3"/>
    <b v="0"/>
    <n v="1"/>
    <b v="0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2129"/>
    <d v="2016-03-10T00:35:00"/>
    <x v="2"/>
    <b v="0"/>
    <n v="12"/>
    <b v="0"/>
    <x v="17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2130"/>
    <d v="2014-08-16T02:04:23"/>
    <x v="3"/>
    <b v="0"/>
    <n v="4"/>
    <b v="0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2131"/>
    <d v="2015-07-12T04:58:11"/>
    <x v="0"/>
    <b v="0"/>
    <n v="3"/>
    <b v="0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2132"/>
    <d v="2014-02-03T11:41:32"/>
    <x v="3"/>
    <b v="0"/>
    <n v="99"/>
    <b v="0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2133"/>
    <d v="2011-04-24T06:59:00"/>
    <x v="6"/>
    <b v="0"/>
    <n v="3"/>
    <b v="0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2134"/>
    <d v="2013-04-27T21:16:31"/>
    <x v="4"/>
    <b v="0"/>
    <n v="3"/>
    <b v="0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2135"/>
    <d v="2012-10-04T23:07:13"/>
    <x v="5"/>
    <b v="0"/>
    <n v="22"/>
    <b v="0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2136"/>
    <d v="2013-10-19T12:13:06"/>
    <x v="4"/>
    <b v="0"/>
    <n v="4"/>
    <b v="0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2137"/>
    <d v="2014-12-05T18:30:29"/>
    <x v="3"/>
    <b v="0"/>
    <n v="534"/>
    <b v="0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2138"/>
    <d v="2013-11-09T01:18:59"/>
    <x v="4"/>
    <b v="0"/>
    <n v="12"/>
    <b v="0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2139"/>
    <d v="2016-11-03T18:00:08"/>
    <x v="2"/>
    <b v="0"/>
    <n v="56"/>
    <b v="0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2140"/>
    <d v="2013-01-11T20:00:24"/>
    <x v="4"/>
    <b v="0"/>
    <n v="11"/>
    <b v="0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2141"/>
    <d v="2014-11-14T06:39:19"/>
    <x v="3"/>
    <b v="0"/>
    <n v="0"/>
    <b v="0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2142"/>
    <d v="2015-12-30T16:50:10"/>
    <x v="0"/>
    <b v="0"/>
    <n v="12"/>
    <b v="0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2143"/>
    <d v="2010-07-21T19:00:00"/>
    <x v="7"/>
    <b v="0"/>
    <n v="5"/>
    <b v="0"/>
    <x v="1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2144"/>
    <d v="2013-09-14T13:07:20"/>
    <x v="4"/>
    <b v="0"/>
    <n v="24"/>
    <b v="0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2145"/>
    <d v="2013-11-27T06:41:54"/>
    <x v="4"/>
    <b v="0"/>
    <n v="89"/>
    <b v="0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2146"/>
    <d v="2016-02-11T16:18:30"/>
    <x v="2"/>
    <b v="0"/>
    <n v="1"/>
    <b v="0"/>
    <x v="17"/>
  </r>
  <r>
    <n v="2147"/>
    <s v="Johnny Rocketfingers 3"/>
    <s v="A Point and Click Adventure on Steroids."/>
    <n v="390000"/>
    <n v="2716"/>
    <x v="2"/>
    <s v="US"/>
    <s v="USD"/>
    <n v="1416125148"/>
    <n v="1413356748"/>
    <x v="2147"/>
    <d v="2014-11-16T08:05:48"/>
    <x v="3"/>
    <b v="0"/>
    <n v="55"/>
    <b v="0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2148"/>
    <d v="2015-04-02T16:36:22"/>
    <x v="0"/>
    <b v="0"/>
    <n v="2"/>
    <b v="0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2149"/>
    <d v="2010-07-31T00:00:00"/>
    <x v="7"/>
    <b v="0"/>
    <n v="0"/>
    <b v="0"/>
    <x v="17"/>
  </r>
  <r>
    <n v="2150"/>
    <s v="The Unknown Door"/>
    <s v="A pixel styled open world detective game."/>
    <n v="50000"/>
    <n v="405"/>
    <x v="2"/>
    <s v="NO"/>
    <s v="NOK"/>
    <n v="1468392599"/>
    <n v="1465800599"/>
    <x v="2150"/>
    <d v="2016-07-13T06:49:59"/>
    <x v="2"/>
    <b v="0"/>
    <n v="4"/>
    <b v="0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2151"/>
    <d v="2016-06-29T20:20:14"/>
    <x v="2"/>
    <b v="0"/>
    <n v="6"/>
    <b v="0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2152"/>
    <d v="2014-03-15T18:58:29"/>
    <x v="3"/>
    <b v="0"/>
    <n v="4"/>
    <b v="0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2153"/>
    <d v="2015-01-10T07:59:00"/>
    <x v="0"/>
    <b v="0"/>
    <n v="4"/>
    <b v="0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2154"/>
    <d v="2014-01-28T15:10:27"/>
    <x v="3"/>
    <b v="0"/>
    <n v="2"/>
    <b v="0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2155"/>
    <d v="2016-03-31T16:56:25"/>
    <x v="2"/>
    <b v="0"/>
    <n v="5"/>
    <b v="0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2156"/>
    <d v="2013-09-16T20:30:06"/>
    <x v="4"/>
    <b v="0"/>
    <n v="83"/>
    <b v="0"/>
    <x v="17"/>
  </r>
  <r>
    <n v="2157"/>
    <s v="Nin"/>
    <s v="Gamers and 90's fans unite in this small tale of epic proportions!"/>
    <n v="75000"/>
    <n v="21144"/>
    <x v="2"/>
    <s v="US"/>
    <s v="USD"/>
    <n v="1482479940"/>
    <n v="1479684783"/>
    <x v="2157"/>
    <d v="2016-12-23T07:59:00"/>
    <x v="2"/>
    <b v="0"/>
    <n v="57"/>
    <b v="0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2158"/>
    <d v="2013-02-04T20:29:34"/>
    <x v="4"/>
    <b v="0"/>
    <n v="311"/>
    <b v="0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2159"/>
    <d v="2011-07-16T17:32:54"/>
    <x v="6"/>
    <b v="0"/>
    <n v="2"/>
    <b v="0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2160"/>
    <d v="2012-05-19T17:05:05"/>
    <x v="5"/>
    <b v="0"/>
    <n v="16"/>
    <b v="0"/>
    <x v="17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2161"/>
    <d v="2015-09-23T20:27:39"/>
    <x v="0"/>
    <b v="0"/>
    <n v="13"/>
    <b v="1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2162"/>
    <d v="2014-07-24T18:23:11"/>
    <x v="3"/>
    <b v="0"/>
    <n v="58"/>
    <b v="1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2163"/>
    <d v="2015-06-08T03:50:00"/>
    <x v="0"/>
    <b v="0"/>
    <n v="44"/>
    <b v="1"/>
    <x v="1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2164"/>
    <d v="2016-06-25T03:59:00"/>
    <x v="2"/>
    <b v="0"/>
    <n v="83"/>
    <b v="1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2165"/>
    <d v="2016-04-08T15:00:35"/>
    <x v="2"/>
    <b v="0"/>
    <n v="117"/>
    <b v="1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2166"/>
    <d v="2014-12-05T21:06:58"/>
    <x v="3"/>
    <b v="0"/>
    <n v="32"/>
    <b v="1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2167"/>
    <d v="2012-09-15T01:35:37"/>
    <x v="5"/>
    <b v="0"/>
    <n v="8"/>
    <b v="1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2168"/>
    <d v="2017-02-10T05:00:00"/>
    <x v="1"/>
    <b v="0"/>
    <n v="340"/>
    <b v="1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2169"/>
    <d v="2017-03-02T16:49:11"/>
    <x v="1"/>
    <b v="0"/>
    <n v="7"/>
    <b v="1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2170"/>
    <d v="2015-08-22T18:00:22"/>
    <x v="0"/>
    <b v="0"/>
    <n v="19"/>
    <b v="1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2171"/>
    <d v="2015-06-22T05:00:00"/>
    <x v="0"/>
    <b v="0"/>
    <n v="47"/>
    <b v="1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2172"/>
    <d v="2015-04-18T13:55:20"/>
    <x v="0"/>
    <b v="0"/>
    <n v="13"/>
    <b v="1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2173"/>
    <d v="2013-09-10T03:59:00"/>
    <x v="4"/>
    <b v="0"/>
    <n v="90"/>
    <b v="1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x v="2174"/>
    <d v="2016-05-05T13:01:47"/>
    <x v="2"/>
    <b v="0"/>
    <n v="63"/>
    <b v="1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2175"/>
    <d v="2016-07-21T00:13:06"/>
    <x v="2"/>
    <b v="0"/>
    <n v="26"/>
    <b v="1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2176"/>
    <d v="2015-05-02T15:11:49"/>
    <x v="0"/>
    <b v="0"/>
    <n v="71"/>
    <b v="1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2177"/>
    <d v="2016-06-06T06:01:07"/>
    <x v="2"/>
    <b v="0"/>
    <n v="38"/>
    <b v="1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2178"/>
    <d v="2017-01-18T15:16:37"/>
    <x v="1"/>
    <b v="0"/>
    <n v="859"/>
    <b v="1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2179"/>
    <d v="2015-04-11T04:06:32"/>
    <x v="0"/>
    <b v="0"/>
    <n v="21"/>
    <b v="1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2180"/>
    <d v="2015-11-13T17:04:28"/>
    <x v="0"/>
    <b v="0"/>
    <n v="78"/>
    <b v="1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2181"/>
    <d v="2017-02-21T00:07:33"/>
    <x v="1"/>
    <b v="0"/>
    <n v="53"/>
    <b v="1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2182"/>
    <d v="2014-10-02T21:37:05"/>
    <x v="3"/>
    <b v="0"/>
    <n v="356"/>
    <b v="1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2183"/>
    <d v="2017-02-09T05:00:00"/>
    <x v="1"/>
    <b v="0"/>
    <n v="279"/>
    <b v="1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2184"/>
    <d v="2016-01-25T16:00:00"/>
    <x v="2"/>
    <b v="1"/>
    <n v="266"/>
    <b v="1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2185"/>
    <d v="2013-03-26T08:23:59"/>
    <x v="4"/>
    <b v="0"/>
    <n v="623"/>
    <b v="1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2186"/>
    <d v="2016-09-07T02:00:00"/>
    <x v="2"/>
    <b v="0"/>
    <n v="392"/>
    <b v="1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2187"/>
    <d v="2015-04-03T03:59:00"/>
    <x v="0"/>
    <b v="1"/>
    <n v="3562"/>
    <b v="1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2188"/>
    <d v="2016-10-25T17:00:00"/>
    <x v="2"/>
    <b v="0"/>
    <n v="514"/>
    <b v="1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2189"/>
    <d v="2016-04-21T22:00:00"/>
    <x v="2"/>
    <b v="0"/>
    <n v="88"/>
    <b v="1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2190"/>
    <d v="2016-03-23T06:59:00"/>
    <x v="2"/>
    <b v="0"/>
    <n v="537"/>
    <b v="1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2191"/>
    <d v="2017-02-14T20:00:27"/>
    <x v="1"/>
    <b v="0"/>
    <n v="25"/>
    <b v="1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2192"/>
    <d v="2016-12-15T23:00:00"/>
    <x v="2"/>
    <b v="0"/>
    <n v="3238"/>
    <b v="1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2193"/>
    <d v="2016-11-21T04:59:00"/>
    <x v="2"/>
    <b v="0"/>
    <n v="897"/>
    <b v="1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2194"/>
    <d v="2016-03-26T17:11:30"/>
    <x v="2"/>
    <b v="0"/>
    <n v="878"/>
    <b v="1"/>
    <x v="3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2195"/>
    <d v="2015-08-11T18:31:40"/>
    <x v="0"/>
    <b v="0"/>
    <n v="115"/>
    <b v="1"/>
    <x v="3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2196"/>
    <d v="2016-12-02T07:00:00"/>
    <x v="2"/>
    <b v="0"/>
    <n v="234"/>
    <b v="1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2197"/>
    <d v="2015-02-28T14:00:59"/>
    <x v="0"/>
    <b v="0"/>
    <n v="4330"/>
    <b v="1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2198"/>
    <d v="2015-11-14T13:20:00"/>
    <x v="0"/>
    <b v="0"/>
    <n v="651"/>
    <b v="1"/>
    <x v="3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2199"/>
    <d v="2015-10-15T09:59:58"/>
    <x v="0"/>
    <b v="1"/>
    <n v="251"/>
    <b v="1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2200"/>
    <d v="2015-07-06T03:00:00"/>
    <x v="0"/>
    <b v="0"/>
    <n v="263"/>
    <b v="1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2201"/>
    <d v="2013-01-16T20:19:25"/>
    <x v="4"/>
    <b v="0"/>
    <n v="28"/>
    <b v="1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2202"/>
    <d v="2012-11-01T20:22:48"/>
    <x v="5"/>
    <b v="0"/>
    <n v="721"/>
    <b v="1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2203"/>
    <d v="2015-09-24T20:38:02"/>
    <x v="0"/>
    <b v="0"/>
    <n v="50"/>
    <b v="1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2204"/>
    <d v="2013-03-09T07:28:39"/>
    <x v="4"/>
    <b v="0"/>
    <n v="73"/>
    <b v="1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2205"/>
    <d v="2012-06-01T19:43:09"/>
    <x v="5"/>
    <b v="0"/>
    <n v="27"/>
    <b v="1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2206"/>
    <d v="2012-04-16T06:10:24"/>
    <x v="5"/>
    <b v="0"/>
    <n v="34"/>
    <b v="1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2207"/>
    <d v="2013-11-16T05:39:33"/>
    <x v="4"/>
    <b v="0"/>
    <n v="7"/>
    <b v="1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2208"/>
    <d v="2012-04-07T04:00:00"/>
    <x v="5"/>
    <b v="0"/>
    <n v="24"/>
    <b v="1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2209"/>
    <d v="2014-04-14T23:00:00"/>
    <x v="3"/>
    <b v="0"/>
    <n v="15"/>
    <b v="1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2210"/>
    <d v="2012-04-14T17:36:00"/>
    <x v="5"/>
    <b v="0"/>
    <n v="72"/>
    <b v="1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2211"/>
    <d v="2014-04-10T06:59:00"/>
    <x v="3"/>
    <b v="0"/>
    <n v="120"/>
    <b v="1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2212"/>
    <d v="2013-11-04T01:00:00"/>
    <x v="4"/>
    <b v="0"/>
    <n v="123"/>
    <b v="1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2213"/>
    <d v="2015-05-15T19:49:39"/>
    <x v="0"/>
    <b v="0"/>
    <n v="1"/>
    <b v="1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2214"/>
    <d v="2014-02-06T19:00:48"/>
    <x v="3"/>
    <b v="0"/>
    <n v="24"/>
    <b v="1"/>
    <x v="1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2215"/>
    <d v="2012-03-13T06:59:00"/>
    <x v="5"/>
    <b v="0"/>
    <n v="33"/>
    <b v="1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2216"/>
    <d v="2015-07-23T18:02:25"/>
    <x v="0"/>
    <b v="0"/>
    <n v="14"/>
    <b v="1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2217"/>
    <d v="2015-11-02T08:00:00"/>
    <x v="0"/>
    <b v="0"/>
    <n v="9"/>
    <b v="1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2218"/>
    <d v="2012-08-29T00:00:00"/>
    <x v="5"/>
    <b v="0"/>
    <n v="76"/>
    <b v="1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2219"/>
    <d v="2015-08-19T17:15:12"/>
    <x v="0"/>
    <b v="0"/>
    <n v="19"/>
    <b v="1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2220"/>
    <d v="2013-07-27T01:27:16"/>
    <x v="4"/>
    <b v="0"/>
    <n v="69"/>
    <b v="1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2221"/>
    <d v="2016-04-23T00:00:00"/>
    <x v="2"/>
    <b v="0"/>
    <n v="218"/>
    <b v="1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2222"/>
    <d v="2012-01-28T18:54:07"/>
    <x v="5"/>
    <b v="0"/>
    <n v="30"/>
    <b v="1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2223"/>
    <d v="2015-06-27T15:22:48"/>
    <x v="0"/>
    <b v="0"/>
    <n v="100"/>
    <b v="1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2224"/>
    <d v="2016-10-29T19:00:00"/>
    <x v="2"/>
    <b v="0"/>
    <n v="296"/>
    <b v="1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2225"/>
    <d v="2014-09-21T19:00:15"/>
    <x v="3"/>
    <b v="0"/>
    <n v="1204"/>
    <b v="1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2226"/>
    <d v="2016-02-12T04:59:00"/>
    <x v="2"/>
    <b v="0"/>
    <n v="321"/>
    <b v="1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2227"/>
    <d v="2013-11-13T20:22:35"/>
    <x v="4"/>
    <b v="0"/>
    <n v="301"/>
    <b v="1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2228"/>
    <d v="2015-08-16T06:40:36"/>
    <x v="0"/>
    <b v="0"/>
    <n v="144"/>
    <b v="1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2229"/>
    <d v="2013-09-03T04:00:00"/>
    <x v="4"/>
    <b v="0"/>
    <n v="539"/>
    <b v="1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2230"/>
    <d v="2014-04-25T21:08:47"/>
    <x v="3"/>
    <b v="0"/>
    <n v="498"/>
    <b v="1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2231"/>
    <d v="2013-06-25T05:00:00"/>
    <x v="4"/>
    <b v="0"/>
    <n v="1113"/>
    <b v="1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2232"/>
    <d v="2014-07-19T03:00:00"/>
    <x v="3"/>
    <b v="0"/>
    <n v="988"/>
    <b v="1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2233"/>
    <d v="2015-12-14T00:00:00"/>
    <x v="0"/>
    <b v="0"/>
    <n v="391"/>
    <b v="1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2234"/>
    <d v="2017-01-05T19:47:27"/>
    <x v="1"/>
    <b v="0"/>
    <n v="28"/>
    <b v="1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2235"/>
    <d v="2015-03-28T23:31:51"/>
    <x v="0"/>
    <b v="0"/>
    <n v="147"/>
    <b v="1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2236"/>
    <d v="2016-02-01T14:48:43"/>
    <x v="2"/>
    <b v="0"/>
    <n v="680"/>
    <b v="1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2237"/>
    <d v="2014-11-12T07:59:00"/>
    <x v="3"/>
    <b v="0"/>
    <n v="983"/>
    <b v="1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2238"/>
    <d v="2017-03-10T14:55:16"/>
    <x v="1"/>
    <b v="0"/>
    <n v="79"/>
    <b v="1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2239"/>
    <d v="2013-12-01T04:02:00"/>
    <x v="4"/>
    <b v="0"/>
    <n v="426"/>
    <b v="1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2240"/>
    <d v="2016-04-22T19:49:04"/>
    <x v="2"/>
    <b v="0"/>
    <n v="96"/>
    <b v="1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2241"/>
    <d v="2017-03-02T19:51:40"/>
    <x v="1"/>
    <b v="0"/>
    <n v="163"/>
    <b v="1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2242"/>
    <d v="2013-11-27T03:02:00"/>
    <x v="4"/>
    <b v="0"/>
    <n v="2525"/>
    <b v="1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2243"/>
    <d v="2017-03-13T03:00:00"/>
    <x v="1"/>
    <b v="0"/>
    <n v="2035"/>
    <b v="1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2244"/>
    <d v="2016-10-16T20:30:00"/>
    <x v="2"/>
    <b v="0"/>
    <n v="290"/>
    <b v="1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2245"/>
    <d v="2014-02-21T18:00:00"/>
    <x v="3"/>
    <b v="0"/>
    <n v="1980"/>
    <b v="1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2246"/>
    <d v="2015-09-04T19:00:10"/>
    <x v="0"/>
    <b v="0"/>
    <n v="57"/>
    <b v="1"/>
    <x v="3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2247"/>
    <d v="2015-07-29T15:59:25"/>
    <x v="0"/>
    <b v="0"/>
    <n v="380"/>
    <b v="1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2248"/>
    <d v="2016-12-14T21:01:18"/>
    <x v="2"/>
    <b v="0"/>
    <n v="128"/>
    <b v="1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2249"/>
    <d v="2013-04-02T15:52:45"/>
    <x v="4"/>
    <b v="0"/>
    <n v="180"/>
    <b v="1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2250"/>
    <d v="2016-12-03T01:07:53"/>
    <x v="2"/>
    <b v="0"/>
    <n v="571"/>
    <b v="1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2251"/>
    <d v="2014-08-16T08:17:57"/>
    <x v="3"/>
    <b v="0"/>
    <n v="480"/>
    <b v="1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2252"/>
    <d v="2016-08-06T07:52:18"/>
    <x v="2"/>
    <b v="0"/>
    <n v="249"/>
    <b v="1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2253"/>
    <d v="2015-11-18T16:09:07"/>
    <x v="0"/>
    <b v="0"/>
    <n v="84"/>
    <b v="1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2254"/>
    <d v="2017-01-24T15:32:48"/>
    <x v="1"/>
    <b v="0"/>
    <n v="197"/>
    <b v="1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2255"/>
    <d v="2016-05-07T22:50:51"/>
    <x v="2"/>
    <b v="0"/>
    <n v="271"/>
    <b v="1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2256"/>
    <d v="2016-11-22T10:50:46"/>
    <x v="2"/>
    <b v="0"/>
    <n v="50"/>
    <b v="1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2257"/>
    <d v="2016-06-19T23:00:00"/>
    <x v="2"/>
    <b v="0"/>
    <n v="169"/>
    <b v="1"/>
    <x v="3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2258"/>
    <d v="2015-06-11T18:01:27"/>
    <x v="0"/>
    <b v="0"/>
    <n v="205"/>
    <b v="1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2259"/>
    <d v="2016-12-08T19:18:56"/>
    <x v="2"/>
    <b v="0"/>
    <n v="206"/>
    <b v="1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2260"/>
    <d v="2014-03-26T23:24:10"/>
    <x v="3"/>
    <b v="0"/>
    <n v="84"/>
    <b v="1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2261"/>
    <d v="2017-02-14T17:23:40"/>
    <x v="1"/>
    <b v="0"/>
    <n v="210"/>
    <b v="1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2262"/>
    <d v="2014-11-18T00:00:00"/>
    <x v="3"/>
    <b v="0"/>
    <n v="181"/>
    <b v="1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2263"/>
    <d v="2015-01-31T19:58:33"/>
    <x v="0"/>
    <b v="0"/>
    <n v="60"/>
    <b v="1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2264"/>
    <d v="2016-05-23T03:00:00"/>
    <x v="2"/>
    <b v="0"/>
    <n v="445"/>
    <b v="1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2265"/>
    <d v="2016-11-22T20:28:27"/>
    <x v="2"/>
    <b v="0"/>
    <n v="17"/>
    <b v="1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2266"/>
    <d v="2016-04-27T02:00:00"/>
    <x v="2"/>
    <b v="0"/>
    <n v="194"/>
    <b v="1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2267"/>
    <d v="2014-12-21T01:00:00"/>
    <x v="3"/>
    <b v="0"/>
    <n v="404"/>
    <b v="1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2268"/>
    <d v="2017-03-12T01:58:35"/>
    <x v="1"/>
    <b v="0"/>
    <n v="194"/>
    <b v="1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2269"/>
    <d v="2017-03-07T05:00:00"/>
    <x v="1"/>
    <b v="0"/>
    <n v="902"/>
    <b v="1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2270"/>
    <d v="2017-01-10T21:59:00"/>
    <x v="1"/>
    <b v="0"/>
    <n v="1670"/>
    <b v="1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2271"/>
    <d v="2016-12-10T00:00:04"/>
    <x v="2"/>
    <b v="0"/>
    <n v="1328"/>
    <b v="1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2272"/>
    <d v="2015-12-07T16:47:16"/>
    <x v="0"/>
    <b v="0"/>
    <n v="944"/>
    <b v="1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2273"/>
    <d v="2017-03-12T12:10:42"/>
    <x v="1"/>
    <b v="0"/>
    <n v="147"/>
    <b v="1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2274"/>
    <d v="2014-02-23T12:00:57"/>
    <x v="3"/>
    <b v="0"/>
    <n v="99"/>
    <b v="1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2275"/>
    <d v="2014-12-22T14:47:59"/>
    <x v="3"/>
    <b v="0"/>
    <n v="79"/>
    <b v="1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2276"/>
    <d v="2014-01-05T15:38:09"/>
    <x v="3"/>
    <b v="0"/>
    <n v="75"/>
    <b v="1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2277"/>
    <d v="2012-02-27T16:17:03"/>
    <x v="5"/>
    <b v="0"/>
    <n v="207"/>
    <b v="1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2278"/>
    <d v="2016-01-03T22:59:00"/>
    <x v="2"/>
    <b v="0"/>
    <n v="102"/>
    <b v="1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2279"/>
    <d v="2015-02-04T04:00:00"/>
    <x v="0"/>
    <b v="0"/>
    <n v="32"/>
    <b v="1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2280"/>
    <d v="2015-09-17T14:59:51"/>
    <x v="0"/>
    <b v="0"/>
    <n v="480"/>
    <b v="1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2281"/>
    <d v="2011-07-25T06:50:00"/>
    <x v="6"/>
    <b v="0"/>
    <n v="11"/>
    <b v="1"/>
    <x v="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2282"/>
    <d v="2016-01-14T04:11:26"/>
    <x v="2"/>
    <b v="0"/>
    <n v="12"/>
    <b v="1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2283"/>
    <d v="2012-05-09T02:00:04"/>
    <x v="5"/>
    <b v="0"/>
    <n v="48"/>
    <b v="1"/>
    <x v="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2284"/>
    <d v="2011-03-12T04:00:00"/>
    <x v="6"/>
    <b v="0"/>
    <n v="59"/>
    <b v="1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2285"/>
    <d v="2012-06-29T04:27:23"/>
    <x v="5"/>
    <b v="0"/>
    <n v="79"/>
    <b v="1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2286"/>
    <d v="2013-09-06T03:59:00"/>
    <x v="4"/>
    <b v="0"/>
    <n v="14"/>
    <b v="1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2287"/>
    <d v="2014-06-23T16:01:00"/>
    <x v="3"/>
    <b v="0"/>
    <n v="106"/>
    <b v="1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2288"/>
    <d v="2012-06-26T18:00:00"/>
    <x v="5"/>
    <b v="0"/>
    <n v="25"/>
    <b v="1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2289"/>
    <d v="2013-12-06T23:22:00"/>
    <x v="4"/>
    <b v="0"/>
    <n v="25"/>
    <b v="1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2290"/>
    <d v="2009-12-01T17:00:00"/>
    <x v="8"/>
    <b v="0"/>
    <n v="29"/>
    <b v="1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2291"/>
    <d v="2012-04-23T04:00:00"/>
    <x v="5"/>
    <b v="0"/>
    <n v="43"/>
    <b v="1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2292"/>
    <d v="2012-04-18T16:44:36"/>
    <x v="5"/>
    <b v="0"/>
    <n v="46"/>
    <b v="1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2293"/>
    <d v="2012-09-25T03:59:00"/>
    <x v="5"/>
    <b v="0"/>
    <n v="27"/>
    <b v="1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2294"/>
    <d v="2013-01-20T17:21:20"/>
    <x v="4"/>
    <b v="0"/>
    <n v="112"/>
    <b v="1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2295"/>
    <d v="2013-01-26T22:54:16"/>
    <x v="4"/>
    <b v="0"/>
    <n v="34"/>
    <b v="1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2296"/>
    <d v="2012-02-23T17:33:46"/>
    <x v="5"/>
    <b v="0"/>
    <n v="145"/>
    <b v="1"/>
    <x v="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2297"/>
    <d v="2012-03-14T03:59:00"/>
    <x v="5"/>
    <b v="0"/>
    <n v="19"/>
    <b v="1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2298"/>
    <d v="2014-03-26T19:10:33"/>
    <x v="3"/>
    <b v="0"/>
    <n v="288"/>
    <b v="1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2299"/>
    <d v="2011-02-06T00:46:49"/>
    <x v="6"/>
    <b v="0"/>
    <n v="14"/>
    <b v="1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2300"/>
    <d v="2012-06-28T17:26:56"/>
    <x v="5"/>
    <b v="0"/>
    <n v="7"/>
    <b v="1"/>
    <x v="11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2301"/>
    <d v="2013-06-21T03:31:36"/>
    <x v="4"/>
    <b v="1"/>
    <n v="211"/>
    <b v="1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2302"/>
    <d v="2013-12-31T07:00:00"/>
    <x v="4"/>
    <b v="1"/>
    <n v="85"/>
    <b v="1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2303"/>
    <d v="2011-12-13T03:39:56"/>
    <x v="6"/>
    <b v="1"/>
    <n v="103"/>
    <b v="1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2304"/>
    <d v="2011-01-01T04:59:00"/>
    <x v="6"/>
    <b v="1"/>
    <n v="113"/>
    <b v="1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2305"/>
    <d v="2014-08-08T18:00:00"/>
    <x v="3"/>
    <b v="1"/>
    <n v="167"/>
    <b v="1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2306"/>
    <d v="2012-03-10T04:02:09"/>
    <x v="5"/>
    <b v="1"/>
    <n v="73"/>
    <b v="1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2307"/>
    <d v="2012-05-05T19:15:28"/>
    <x v="5"/>
    <b v="1"/>
    <n v="75"/>
    <b v="1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2308"/>
    <d v="2014-08-29T01:00:00"/>
    <x v="3"/>
    <b v="1"/>
    <n v="614"/>
    <b v="1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2309"/>
    <d v="2013-03-09T23:42:17"/>
    <x v="4"/>
    <b v="1"/>
    <n v="107"/>
    <b v="1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2310"/>
    <d v="2013-03-21T18:03:35"/>
    <x v="4"/>
    <b v="1"/>
    <n v="1224"/>
    <b v="1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2311"/>
    <d v="2014-05-07T00:06:29"/>
    <x v="3"/>
    <b v="1"/>
    <n v="104"/>
    <b v="1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2312"/>
    <d v="2014-04-18T23:00:00"/>
    <x v="3"/>
    <b v="1"/>
    <n v="79"/>
    <b v="1"/>
    <x v="1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2313"/>
    <d v="2012-05-03T23:00:26"/>
    <x v="5"/>
    <b v="1"/>
    <n v="157"/>
    <b v="1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2314"/>
    <d v="2012-06-07T13:14:17"/>
    <x v="5"/>
    <b v="1"/>
    <n v="50"/>
    <b v="1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2315"/>
    <d v="2012-05-05T17:25:43"/>
    <x v="5"/>
    <b v="1"/>
    <n v="64"/>
    <b v="1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2316"/>
    <d v="2009-12-09T18:24:00"/>
    <x v="8"/>
    <b v="1"/>
    <n v="200"/>
    <b v="1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2317"/>
    <d v="2010-02-15T05:00:00"/>
    <x v="7"/>
    <b v="1"/>
    <n v="22"/>
    <b v="1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2318"/>
    <d v="2009-09-26T03:59:00"/>
    <x v="8"/>
    <b v="1"/>
    <n v="163"/>
    <b v="1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2319"/>
    <d v="2013-12-15T01:58:05"/>
    <x v="4"/>
    <b v="1"/>
    <n v="77"/>
    <b v="1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2320"/>
    <d v="2014-04-02T18:36:40"/>
    <x v="3"/>
    <b v="1"/>
    <n v="89"/>
    <b v="1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2321"/>
    <d v="2017-04-04T05:15:01"/>
    <x v="1"/>
    <b v="0"/>
    <n v="64"/>
    <b v="0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2322"/>
    <d v="2017-04-09T20:29:29"/>
    <x v="1"/>
    <b v="0"/>
    <n v="4"/>
    <b v="0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2323"/>
    <d v="2017-03-20T18:07:27"/>
    <x v="1"/>
    <b v="0"/>
    <n v="4"/>
    <b v="0"/>
    <x v="3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2324"/>
    <d v="2017-03-26T20:14:45"/>
    <x v="1"/>
    <b v="0"/>
    <n v="61"/>
    <b v="0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2325"/>
    <d v="2017-03-29T23:32:11"/>
    <x v="1"/>
    <b v="0"/>
    <n v="7"/>
    <b v="0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2326"/>
    <d v="2017-04-30T17:00:00"/>
    <x v="1"/>
    <b v="0"/>
    <n v="1"/>
    <b v="0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2327"/>
    <d v="2014-08-26T22:00:40"/>
    <x v="3"/>
    <b v="1"/>
    <n v="3355"/>
    <b v="1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2328"/>
    <d v="2015-06-14T18:45:37"/>
    <x v="0"/>
    <b v="1"/>
    <n v="537"/>
    <b v="1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2329"/>
    <d v="2014-07-17T14:59:06"/>
    <x v="3"/>
    <b v="1"/>
    <n v="125"/>
    <b v="1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2330"/>
    <d v="2015-12-25T00:00:00"/>
    <x v="0"/>
    <b v="1"/>
    <n v="163"/>
    <b v="1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2331"/>
    <d v="2014-08-18T00:08:10"/>
    <x v="3"/>
    <b v="1"/>
    <n v="283"/>
    <b v="1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2332"/>
    <d v="2015-02-06T15:04:31"/>
    <x v="0"/>
    <b v="1"/>
    <n v="352"/>
    <b v="1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2333"/>
    <d v="2014-05-29T17:50:00"/>
    <x v="3"/>
    <b v="1"/>
    <n v="94"/>
    <b v="1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2334"/>
    <d v="2014-11-05T17:34:00"/>
    <x v="3"/>
    <b v="1"/>
    <n v="67"/>
    <b v="1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2335"/>
    <d v="2014-06-11T13:44:03"/>
    <x v="3"/>
    <b v="1"/>
    <n v="221"/>
    <b v="1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2336"/>
    <d v="2014-03-08T22:11:35"/>
    <x v="3"/>
    <b v="1"/>
    <n v="2165"/>
    <b v="1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2337"/>
    <d v="2014-06-26T15:22:23"/>
    <x v="3"/>
    <b v="1"/>
    <n v="179"/>
    <b v="1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2338"/>
    <d v="2014-06-29T21:31:24"/>
    <x v="3"/>
    <b v="1"/>
    <n v="123"/>
    <b v="1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2339"/>
    <d v="2016-12-19T07:59:00"/>
    <x v="2"/>
    <b v="1"/>
    <n v="1104"/>
    <b v="1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2340"/>
    <d v="2016-10-30T15:25:38"/>
    <x v="2"/>
    <b v="1"/>
    <n v="403"/>
    <b v="1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2341"/>
    <d v="2015-07-12T19:31:44"/>
    <x v="0"/>
    <b v="0"/>
    <n v="0"/>
    <b v="0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2342"/>
    <d v="2014-10-06T05:00:00"/>
    <x v="3"/>
    <b v="0"/>
    <n v="0"/>
    <b v="0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2343"/>
    <d v="2016-01-08T19:47:00"/>
    <x v="2"/>
    <b v="0"/>
    <n v="1"/>
    <b v="0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2344"/>
    <d v="2016-06-24T17:27:49"/>
    <x v="2"/>
    <b v="0"/>
    <n v="1"/>
    <b v="0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2345"/>
    <d v="2015-03-31T23:39:00"/>
    <x v="0"/>
    <b v="0"/>
    <n v="0"/>
    <b v="0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2346"/>
    <d v="2016-10-17T19:10:31"/>
    <x v="2"/>
    <b v="0"/>
    <n v="3"/>
    <b v="0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2347"/>
    <d v="2016-08-25T14:34:36"/>
    <x v="2"/>
    <b v="0"/>
    <n v="1"/>
    <b v="0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2348"/>
    <d v="2016-02-20T22:22:18"/>
    <x v="2"/>
    <b v="0"/>
    <n v="5"/>
    <b v="0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2349"/>
    <d v="2015-08-11T18:37:08"/>
    <x v="0"/>
    <b v="0"/>
    <n v="0"/>
    <b v="0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2350"/>
    <d v="2017-01-03T20:12:50"/>
    <x v="1"/>
    <b v="0"/>
    <n v="0"/>
    <b v="0"/>
    <x v="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2351"/>
    <d v="2015-04-30T02:25:39"/>
    <x v="0"/>
    <b v="0"/>
    <n v="7"/>
    <b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2352"/>
    <d v="2015-06-06T15:12:32"/>
    <x v="0"/>
    <b v="0"/>
    <n v="0"/>
    <b v="0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2353"/>
    <d v="2015-04-21T16:13:42"/>
    <x v="0"/>
    <b v="0"/>
    <n v="0"/>
    <b v="0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2354"/>
    <d v="2015-01-10T17:21:00"/>
    <x v="0"/>
    <b v="0"/>
    <n v="1"/>
    <b v="0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2355"/>
    <d v="2015-05-02T22:02:16"/>
    <x v="0"/>
    <b v="0"/>
    <n v="2"/>
    <b v="0"/>
    <x v="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2356"/>
    <d v="2015-06-05T18:48:24"/>
    <x v="0"/>
    <b v="0"/>
    <n v="0"/>
    <b v="0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2357"/>
    <d v="2015-10-17T14:52:58"/>
    <x v="0"/>
    <b v="0"/>
    <n v="0"/>
    <b v="0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2358"/>
    <d v="2015-01-31T00:39:00"/>
    <x v="0"/>
    <b v="0"/>
    <n v="0"/>
    <b v="0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2359"/>
    <d v="2015-08-03T15:35:24"/>
    <x v="0"/>
    <b v="0"/>
    <n v="3"/>
    <b v="0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2360"/>
    <d v="2016-02-07T16:58:00"/>
    <x v="2"/>
    <b v="0"/>
    <n v="1"/>
    <b v="0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2361"/>
    <d v="2016-04-30T22:00:00"/>
    <x v="2"/>
    <b v="0"/>
    <n v="0"/>
    <b v="0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2362"/>
    <d v="2014-12-11T16:31:10"/>
    <x v="3"/>
    <b v="0"/>
    <n v="2"/>
    <b v="0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2363"/>
    <d v="2015-12-29T00:16:40"/>
    <x v="0"/>
    <b v="0"/>
    <n v="0"/>
    <b v="0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2364"/>
    <d v="2015-10-26T22:25:56"/>
    <x v="0"/>
    <b v="0"/>
    <n v="0"/>
    <b v="0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2365"/>
    <d v="2016-01-17T23:00:00"/>
    <x v="2"/>
    <b v="0"/>
    <n v="0"/>
    <b v="0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2366"/>
    <d v="2015-10-21T12:45:33"/>
    <x v="0"/>
    <b v="0"/>
    <n v="27"/>
    <b v="0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2367"/>
    <d v="2016-04-25T22:16:56"/>
    <x v="2"/>
    <b v="0"/>
    <n v="14"/>
    <b v="0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2368"/>
    <d v="2015-04-14T16:19:25"/>
    <x v="0"/>
    <b v="0"/>
    <n v="2"/>
    <b v="0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2369"/>
    <d v="2016-02-10T19:30:11"/>
    <x v="2"/>
    <b v="0"/>
    <n v="0"/>
    <b v="0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2370"/>
    <d v="2014-12-18T04:32:21"/>
    <x v="3"/>
    <b v="0"/>
    <n v="4"/>
    <b v="0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2371"/>
    <d v="2015-06-25T18:39:56"/>
    <x v="0"/>
    <b v="0"/>
    <n v="0"/>
    <b v="0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2372"/>
    <d v="2015-04-24T01:39:31"/>
    <x v="0"/>
    <b v="0"/>
    <n v="6"/>
    <b v="0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2373"/>
    <d v="2015-08-29T15:53:44"/>
    <x v="0"/>
    <b v="0"/>
    <n v="1"/>
    <b v="0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2374"/>
    <d v="2015-02-12T20:14:20"/>
    <x v="0"/>
    <b v="0"/>
    <n v="1"/>
    <b v="0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2375"/>
    <d v="2016-09-09T20:03:57"/>
    <x v="2"/>
    <b v="0"/>
    <n v="0"/>
    <b v="0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2376"/>
    <d v="2015-12-10T22:12:46"/>
    <x v="0"/>
    <b v="0"/>
    <n v="4"/>
    <b v="0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2377"/>
    <d v="2016-11-25T21:53:03"/>
    <x v="2"/>
    <b v="0"/>
    <n v="0"/>
    <b v="0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2378"/>
    <d v="2015-08-26T00:18:50"/>
    <x v="0"/>
    <b v="0"/>
    <n v="0"/>
    <b v="0"/>
    <x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2379"/>
    <d v="2015-10-05T00:23:36"/>
    <x v="0"/>
    <b v="0"/>
    <n v="0"/>
    <b v="0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2380"/>
    <d v="2015-10-01T19:02:22"/>
    <x v="0"/>
    <b v="0"/>
    <n v="3"/>
    <b v="0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2381"/>
    <d v="2015-04-10T22:27:28"/>
    <x v="0"/>
    <b v="0"/>
    <n v="7"/>
    <b v="0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2382"/>
    <d v="2015-08-04T04:30:03"/>
    <x v="0"/>
    <b v="0"/>
    <n v="2"/>
    <b v="0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2383"/>
    <d v="2015-02-22T01:21:47"/>
    <x v="0"/>
    <b v="0"/>
    <n v="3"/>
    <b v="0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2384"/>
    <d v="2014-11-14T02:37:23"/>
    <x v="3"/>
    <b v="0"/>
    <n v="8"/>
    <b v="0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2385"/>
    <d v="2015-08-05T16:50:32"/>
    <x v="0"/>
    <b v="0"/>
    <n v="7"/>
    <b v="0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2386"/>
    <d v="2015-01-10T20:07:04"/>
    <x v="0"/>
    <b v="0"/>
    <n v="0"/>
    <b v="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2387"/>
    <d v="2016-07-22T15:02:20"/>
    <x v="2"/>
    <b v="0"/>
    <n v="3"/>
    <b v="0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2388"/>
    <d v="2015-01-15T19:29:00"/>
    <x v="0"/>
    <b v="0"/>
    <n v="8"/>
    <b v="0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2389"/>
    <d v="2015-07-25T21:59:00"/>
    <x v="0"/>
    <b v="0"/>
    <n v="1"/>
    <b v="0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2390"/>
    <d v="2015-01-04T06:17:44"/>
    <x v="0"/>
    <b v="0"/>
    <n v="0"/>
    <b v="0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2391"/>
    <d v="2015-03-31T18:04:04"/>
    <x v="0"/>
    <b v="0"/>
    <n v="1"/>
    <b v="0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2392"/>
    <d v="2015-10-29T02:53:43"/>
    <x v="0"/>
    <b v="0"/>
    <n v="0"/>
    <b v="0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2393"/>
    <d v="2015-08-08T15:33:37"/>
    <x v="0"/>
    <b v="0"/>
    <n v="1"/>
    <b v="0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2394"/>
    <d v="2015-02-26T08:41:33"/>
    <x v="0"/>
    <b v="0"/>
    <n v="2"/>
    <b v="0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2395"/>
    <d v="2017-01-10T08:57:00"/>
    <x v="1"/>
    <b v="0"/>
    <n v="0"/>
    <b v="0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2396"/>
    <d v="2015-10-15T20:22:38"/>
    <x v="0"/>
    <b v="0"/>
    <n v="1"/>
    <b v="0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2397"/>
    <d v="2015-01-02T21:14:16"/>
    <x v="0"/>
    <b v="0"/>
    <n v="0"/>
    <b v="0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2398"/>
    <d v="2015-07-02T21:59:44"/>
    <x v="0"/>
    <b v="0"/>
    <n v="0"/>
    <b v="0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2399"/>
    <d v="2014-12-18T20:28:26"/>
    <x v="3"/>
    <b v="0"/>
    <n v="0"/>
    <b v="0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2400"/>
    <d v="2016-04-14T06:26:04"/>
    <x v="2"/>
    <b v="0"/>
    <n v="0"/>
    <b v="0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2401"/>
    <d v="2016-03-05T19:44:56"/>
    <x v="2"/>
    <b v="0"/>
    <n v="9"/>
    <b v="0"/>
    <x v="19"/>
  </r>
  <r>
    <n v="2402"/>
    <s v="Cupcake Truck Unite"/>
    <s v="Small town, delicious treats, and a mobile truck"/>
    <n v="12000"/>
    <n v="52"/>
    <x v="2"/>
    <s v="US"/>
    <s v="USD"/>
    <n v="1431533931"/>
    <n v="1428941931"/>
    <x v="2402"/>
    <d v="2015-05-13T16:18:51"/>
    <x v="0"/>
    <b v="0"/>
    <n v="1"/>
    <b v="0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2403"/>
    <d v="2016-03-30T20:10:58"/>
    <x v="2"/>
    <b v="0"/>
    <n v="12"/>
    <b v="0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2404"/>
    <d v="2016-01-03T00:56:47"/>
    <x v="2"/>
    <b v="0"/>
    <n v="0"/>
    <b v="0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2405"/>
    <d v="2016-09-03T14:02:55"/>
    <x v="2"/>
    <b v="0"/>
    <n v="20"/>
    <b v="0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2406"/>
    <d v="2015-01-19T02:39:50"/>
    <x v="0"/>
    <b v="0"/>
    <n v="16"/>
    <b v="0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2407"/>
    <d v="2015-04-11T06:00:00"/>
    <x v="0"/>
    <b v="0"/>
    <n v="33"/>
    <b v="0"/>
    <x v="1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2408"/>
    <d v="2014-11-06T04:22:37"/>
    <x v="3"/>
    <b v="0"/>
    <n v="2"/>
    <b v="0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2409"/>
    <d v="2015-08-18T21:01:15"/>
    <x v="0"/>
    <b v="0"/>
    <n v="6"/>
    <b v="0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2410"/>
    <d v="2015-09-07T09:47:55"/>
    <x v="0"/>
    <b v="0"/>
    <n v="0"/>
    <b v="0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2411"/>
    <d v="2015-08-25T17:34:42"/>
    <x v="0"/>
    <b v="0"/>
    <n v="3"/>
    <b v="0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2412"/>
    <d v="2016-11-26T18:41:13"/>
    <x v="2"/>
    <b v="0"/>
    <n v="0"/>
    <b v="0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2413"/>
    <d v="2014-05-31T23:30:00"/>
    <x v="3"/>
    <b v="0"/>
    <n v="3"/>
    <b v="0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2414"/>
    <d v="2015-08-22T03:59:00"/>
    <x v="0"/>
    <b v="0"/>
    <n v="13"/>
    <b v="0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2415"/>
    <d v="2016-07-15T20:42:26"/>
    <x v="2"/>
    <b v="0"/>
    <n v="6"/>
    <b v="0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2416"/>
    <d v="2015-03-14T15:00:00"/>
    <x v="0"/>
    <b v="0"/>
    <n v="1"/>
    <b v="0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2417"/>
    <d v="2014-08-10T21:13:07"/>
    <x v="3"/>
    <b v="0"/>
    <n v="0"/>
    <b v="0"/>
    <x v="19"/>
  </r>
  <r>
    <n v="2418"/>
    <s v="Mexican food truck"/>
    <s v="I want to start my food truck business."/>
    <n v="25000"/>
    <n v="5"/>
    <x v="2"/>
    <s v="US"/>
    <s v="USD"/>
    <n v="1427225644"/>
    <n v="1422045244"/>
    <x v="2418"/>
    <d v="2015-03-24T19:34:04"/>
    <x v="0"/>
    <b v="0"/>
    <n v="5"/>
    <b v="0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2419"/>
    <d v="2015-02-18T17:43:09"/>
    <x v="0"/>
    <b v="0"/>
    <n v="0"/>
    <b v="0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2420"/>
    <d v="2014-11-10T01:41:35"/>
    <x v="3"/>
    <b v="0"/>
    <n v="36"/>
    <b v="0"/>
    <x v="19"/>
  </r>
  <r>
    <n v="2421"/>
    <s v="hot dog cart"/>
    <s v="help me start Merrill's first hot dog cart in this empty lot"/>
    <n v="6000"/>
    <n v="1"/>
    <x v="2"/>
    <s v="US"/>
    <s v="USD"/>
    <n v="1424536196"/>
    <n v="1421944196"/>
    <x v="2421"/>
    <d v="2015-02-21T16:29:56"/>
    <x v="0"/>
    <b v="0"/>
    <n v="1"/>
    <b v="0"/>
    <x v="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2422"/>
    <d v="2015-03-11T16:23:56"/>
    <x v="0"/>
    <b v="0"/>
    <n v="1"/>
    <b v="0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2423"/>
    <d v="2014-12-31T16:54:50"/>
    <x v="3"/>
    <b v="0"/>
    <n v="1"/>
    <b v="0"/>
    <x v="1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2424"/>
    <d v="2014-10-27T21:25:08"/>
    <x v="3"/>
    <b v="0"/>
    <n v="9"/>
    <b v="0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2425"/>
    <d v="2016-05-27T22:04:00"/>
    <x v="2"/>
    <b v="0"/>
    <n v="1"/>
    <b v="0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2426"/>
    <d v="2015-08-08T04:04:52"/>
    <x v="0"/>
    <b v="0"/>
    <n v="0"/>
    <b v="0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2427"/>
    <d v="2016-03-23T06:38:53"/>
    <x v="2"/>
    <b v="0"/>
    <n v="1"/>
    <b v="0"/>
    <x v="19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2428"/>
    <d v="2015-03-12T17:49:11"/>
    <x v="0"/>
    <b v="0"/>
    <n v="1"/>
    <b v="0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2429"/>
    <d v="2017-02-05T16:44:00"/>
    <x v="1"/>
    <b v="0"/>
    <n v="4"/>
    <b v="0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2430"/>
    <d v="2016-02-12T03:08:24"/>
    <x v="2"/>
    <b v="0"/>
    <n v="2"/>
    <b v="0"/>
    <x v="19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2431"/>
    <d v="2016-06-28T02:23:33"/>
    <x v="2"/>
    <b v="0"/>
    <n v="2"/>
    <b v="0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2432"/>
    <d v="2015-03-08T05:14:57"/>
    <x v="0"/>
    <b v="0"/>
    <n v="2"/>
    <b v="0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2433"/>
    <d v="2016-02-27T21:35:43"/>
    <x v="2"/>
    <b v="0"/>
    <n v="0"/>
    <b v="0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2434"/>
    <d v="2015-08-04T04:27:54"/>
    <x v="0"/>
    <b v="0"/>
    <n v="2"/>
    <b v="0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2435"/>
    <d v="2015-10-05T06:39:46"/>
    <x v="0"/>
    <b v="0"/>
    <n v="4"/>
    <b v="0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2436"/>
    <d v="2016-01-29T14:46:10"/>
    <x v="2"/>
    <b v="0"/>
    <n v="2"/>
    <b v="0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2437"/>
    <d v="2015-03-17T18:00:00"/>
    <x v="0"/>
    <b v="0"/>
    <n v="0"/>
    <b v="0"/>
    <x v="1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2438"/>
    <d v="2015-12-07T22:57:42"/>
    <x v="0"/>
    <b v="0"/>
    <n v="1"/>
    <b v="0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2439"/>
    <d v="2015-10-18T19:38:49"/>
    <x v="0"/>
    <b v="0"/>
    <n v="0"/>
    <b v="0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2440"/>
    <d v="2016-02-13T21:35:13"/>
    <x v="2"/>
    <b v="0"/>
    <n v="2"/>
    <b v="0"/>
    <x v="19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2441"/>
    <d v="2015-07-23T04:59:00"/>
    <x v="0"/>
    <b v="0"/>
    <n v="109"/>
    <b v="1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2442"/>
    <d v="2015-03-19T15:00:28"/>
    <x v="0"/>
    <b v="0"/>
    <n v="372"/>
    <b v="1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2443"/>
    <d v="2014-08-15T15:00:22"/>
    <x v="3"/>
    <b v="0"/>
    <n v="311"/>
    <b v="1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2444"/>
    <d v="2016-05-25T18:06:31"/>
    <x v="2"/>
    <b v="0"/>
    <n v="61"/>
    <b v="1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2445"/>
    <d v="2015-09-26T04:33:41"/>
    <x v="0"/>
    <b v="0"/>
    <n v="115"/>
    <b v="1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2446"/>
    <d v="2016-11-26T15:27:51"/>
    <x v="2"/>
    <b v="0"/>
    <n v="111"/>
    <b v="1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2447"/>
    <d v="2016-11-12T04:00:00"/>
    <x v="2"/>
    <b v="0"/>
    <n v="337"/>
    <b v="1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2448"/>
    <d v="2016-08-31T05:36:00"/>
    <x v="2"/>
    <b v="0"/>
    <n v="9"/>
    <b v="1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2449"/>
    <d v="2014-11-30T04:25:15"/>
    <x v="3"/>
    <b v="0"/>
    <n v="120"/>
    <b v="1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2450"/>
    <d v="2014-10-28T03:11:00"/>
    <x v="3"/>
    <b v="0"/>
    <n v="102"/>
    <b v="1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2451"/>
    <d v="2017-03-05T21:48:10"/>
    <x v="1"/>
    <b v="0"/>
    <n v="186"/>
    <b v="1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2452"/>
    <d v="2015-12-29T23:00:00"/>
    <x v="0"/>
    <b v="0"/>
    <n v="15"/>
    <b v="1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2453"/>
    <d v="2017-02-02T16:36:49"/>
    <x v="1"/>
    <b v="0"/>
    <n v="67"/>
    <b v="1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2454"/>
    <d v="2017-03-11T04:50:08"/>
    <x v="1"/>
    <b v="0"/>
    <n v="130"/>
    <b v="1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2455"/>
    <d v="2016-04-20T18:45:50"/>
    <x v="2"/>
    <b v="0"/>
    <n v="16"/>
    <b v="1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2456"/>
    <d v="2017-02-25T23:03:59"/>
    <x v="1"/>
    <b v="0"/>
    <n v="67"/>
    <b v="1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2457"/>
    <d v="2016-03-24T13:27:36"/>
    <x v="2"/>
    <b v="0"/>
    <n v="124"/>
    <b v="1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2458"/>
    <d v="2016-06-09T19:00:00"/>
    <x v="2"/>
    <b v="0"/>
    <n v="80"/>
    <b v="1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2459"/>
    <d v="2016-03-23T14:18:05"/>
    <x v="2"/>
    <b v="0"/>
    <n v="282"/>
    <b v="1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2460"/>
    <d v="2017-01-03T04:17:00"/>
    <x v="1"/>
    <b v="0"/>
    <n v="68"/>
    <b v="1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2461"/>
    <d v="2011-10-01T03:00:00"/>
    <x v="6"/>
    <b v="0"/>
    <n v="86"/>
    <b v="1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2462"/>
    <d v="2012-07-19T04:28:16"/>
    <x v="5"/>
    <b v="0"/>
    <n v="115"/>
    <b v="1"/>
    <x v="1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2463"/>
    <d v="2013-04-16T19:00:00"/>
    <x v="4"/>
    <b v="0"/>
    <n v="75"/>
    <b v="1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2464"/>
    <d v="2015-09-30T19:29:00"/>
    <x v="0"/>
    <b v="0"/>
    <n v="43"/>
    <b v="1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2465"/>
    <d v="2012-09-23T17:15:48"/>
    <x v="5"/>
    <b v="0"/>
    <n v="48"/>
    <b v="1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2466"/>
    <d v="2013-05-09T02:27:33"/>
    <x v="4"/>
    <b v="0"/>
    <n v="52"/>
    <b v="1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2467"/>
    <d v="2012-05-10T17:00:00"/>
    <x v="5"/>
    <b v="0"/>
    <n v="43"/>
    <b v="1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2468"/>
    <d v="2012-10-28T05:00:00"/>
    <x v="5"/>
    <b v="0"/>
    <n v="58"/>
    <b v="1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2469"/>
    <d v="2011-02-08T10:18:49"/>
    <x v="6"/>
    <b v="0"/>
    <n v="47"/>
    <b v="1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2470"/>
    <d v="2012-05-24T01:47:35"/>
    <x v="5"/>
    <b v="0"/>
    <n v="36"/>
    <b v="1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2471"/>
    <d v="2012-01-25T23:49:52"/>
    <x v="5"/>
    <b v="0"/>
    <n v="17"/>
    <b v="1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2472"/>
    <d v="2010-09-04T01:03:00"/>
    <x v="7"/>
    <b v="0"/>
    <n v="104"/>
    <b v="1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2473"/>
    <d v="2012-11-10T18:57:49"/>
    <x v="5"/>
    <b v="0"/>
    <n v="47"/>
    <b v="1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2474"/>
    <d v="2010-10-11T00:16:16"/>
    <x v="7"/>
    <b v="0"/>
    <n v="38"/>
    <b v="1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2475"/>
    <d v="2010-07-10T22:00:00"/>
    <x v="7"/>
    <b v="0"/>
    <n v="81"/>
    <b v="1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2476"/>
    <d v="2014-11-03T08:52:50"/>
    <x v="3"/>
    <b v="0"/>
    <n v="55"/>
    <b v="1"/>
    <x v="1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2477"/>
    <d v="2012-08-12T16:35:45"/>
    <x v="5"/>
    <b v="0"/>
    <n v="41"/>
    <b v="1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2478"/>
    <d v="2013-01-13T22:48:33"/>
    <x v="4"/>
    <b v="0"/>
    <n v="79"/>
    <b v="1"/>
    <x v="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2479"/>
    <d v="2012-07-28T02:00:00"/>
    <x v="5"/>
    <b v="0"/>
    <n v="16"/>
    <b v="1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2480"/>
    <d v="2015-10-10T22:28:04"/>
    <x v="0"/>
    <b v="0"/>
    <n v="8"/>
    <b v="1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2481"/>
    <d v="2012-04-30T15:30:08"/>
    <x v="5"/>
    <b v="0"/>
    <n v="95"/>
    <b v="1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2482"/>
    <d v="2011-08-01T18:46:23"/>
    <x v="6"/>
    <b v="0"/>
    <n v="25"/>
    <b v="1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2483"/>
    <d v="2012-05-01T17:00:03"/>
    <x v="5"/>
    <b v="0"/>
    <n v="19"/>
    <b v="1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2484"/>
    <d v="2011-09-15T22:00:03"/>
    <x v="6"/>
    <b v="0"/>
    <n v="90"/>
    <b v="1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2485"/>
    <d v="2011-10-12T23:57:59"/>
    <x v="6"/>
    <b v="0"/>
    <n v="41"/>
    <b v="1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2486"/>
    <d v="2012-04-22T16:59:36"/>
    <x v="5"/>
    <b v="0"/>
    <n v="30"/>
    <b v="1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2487"/>
    <d v="2012-05-27T01:59:57"/>
    <x v="5"/>
    <b v="0"/>
    <n v="38"/>
    <b v="1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2488"/>
    <d v="2011-11-16T16:11:48"/>
    <x v="6"/>
    <b v="0"/>
    <n v="65"/>
    <b v="1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2489"/>
    <d v="2013-05-09T16:33:59"/>
    <x v="4"/>
    <b v="0"/>
    <n v="75"/>
    <b v="1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2490"/>
    <d v="2012-06-23T05:27:56"/>
    <x v="5"/>
    <b v="0"/>
    <n v="16"/>
    <b v="1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2491"/>
    <d v="2011-01-16T01:51:00"/>
    <x v="6"/>
    <b v="0"/>
    <n v="10"/>
    <b v="1"/>
    <x v="1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2492"/>
    <d v="2012-06-16T09:59:00"/>
    <x v="5"/>
    <b v="0"/>
    <n v="27"/>
    <b v="1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2493"/>
    <d v="2013-04-29T04:02:20"/>
    <x v="4"/>
    <b v="0"/>
    <n v="259"/>
    <b v="1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2494"/>
    <d v="2012-05-23T15:29:04"/>
    <x v="5"/>
    <b v="0"/>
    <n v="39"/>
    <b v="1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2495"/>
    <d v="2012-06-06T22:42:55"/>
    <x v="5"/>
    <b v="0"/>
    <n v="42"/>
    <b v="1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2496"/>
    <d v="2013-03-29T22:54:52"/>
    <x v="4"/>
    <b v="0"/>
    <n v="10"/>
    <b v="1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2497"/>
    <d v="2011-08-05T21:05:38"/>
    <x v="6"/>
    <b v="0"/>
    <n v="56"/>
    <b v="1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2498"/>
    <d v="2015-01-27T23:13:07"/>
    <x v="0"/>
    <b v="0"/>
    <n v="20"/>
    <b v="1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2499"/>
    <d v="2012-12-31T18:00:00"/>
    <x v="5"/>
    <b v="0"/>
    <n v="170"/>
    <b v="1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2500"/>
    <d v="2012-06-23T18:32:55"/>
    <x v="5"/>
    <b v="0"/>
    <n v="29"/>
    <b v="1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2501"/>
    <d v="2015-09-27T18:38:24"/>
    <x v="0"/>
    <b v="0"/>
    <n v="7"/>
    <b v="0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2502"/>
    <d v="2014-09-21T19:48:38"/>
    <x v="3"/>
    <b v="0"/>
    <n v="5"/>
    <b v="0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2503"/>
    <d v="2016-06-07T21:06:00"/>
    <x v="2"/>
    <b v="0"/>
    <n v="0"/>
    <b v="0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2504"/>
    <d v="2014-11-15T01:22:14"/>
    <x v="3"/>
    <b v="0"/>
    <n v="0"/>
    <b v="0"/>
    <x v="3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2505"/>
    <d v="2015-03-14T00:20:16"/>
    <x v="0"/>
    <b v="0"/>
    <n v="0"/>
    <b v="0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2506"/>
    <d v="2015-10-03T21:00:00"/>
    <x v="0"/>
    <b v="0"/>
    <n v="2"/>
    <b v="0"/>
    <x v="34"/>
  </r>
  <r>
    <n v="2507"/>
    <s v="Help Cafe Talavera get a New Kitchen!"/>
    <s v="Unique dishes for a unique city!."/>
    <n v="42850"/>
    <n v="0"/>
    <x v="2"/>
    <s v="US"/>
    <s v="USD"/>
    <n v="1431308704"/>
    <n v="1428716704"/>
    <x v="2507"/>
    <d v="2015-05-11T01:45:04"/>
    <x v="0"/>
    <b v="0"/>
    <n v="0"/>
    <b v="0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2508"/>
    <d v="2014-08-14T22:50:34"/>
    <x v="3"/>
    <b v="0"/>
    <n v="0"/>
    <b v="0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2509"/>
    <d v="2015-04-20T18:25:49"/>
    <x v="0"/>
    <b v="0"/>
    <n v="28"/>
    <b v="0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2510"/>
    <d v="2015-05-14T23:56:12"/>
    <x v="0"/>
    <b v="0"/>
    <n v="2"/>
    <b v="0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2511"/>
    <d v="2016-02-01T10:43:33"/>
    <x v="2"/>
    <b v="0"/>
    <n v="0"/>
    <b v="0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2512"/>
    <d v="2014-12-13T21:02:41"/>
    <x v="3"/>
    <b v="0"/>
    <n v="0"/>
    <b v="0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2513"/>
    <d v="2017-02-26T00:09:49"/>
    <x v="1"/>
    <b v="0"/>
    <n v="0"/>
    <b v="0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2514"/>
    <d v="2014-08-20T09:21:17"/>
    <x v="3"/>
    <b v="0"/>
    <n v="4"/>
    <b v="0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2515"/>
    <d v="2015-02-22T20:09:13"/>
    <x v="0"/>
    <b v="0"/>
    <n v="12"/>
    <b v="0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2516"/>
    <d v="2014-11-29T16:40:52"/>
    <x v="3"/>
    <b v="0"/>
    <n v="0"/>
    <b v="0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2517"/>
    <d v="2015-03-19T18:15:30"/>
    <x v="0"/>
    <b v="0"/>
    <n v="33"/>
    <b v="0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2518"/>
    <d v="2014-11-13T17:20:28"/>
    <x v="3"/>
    <b v="0"/>
    <n v="0"/>
    <b v="0"/>
    <x v="3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2519"/>
    <d v="2014-07-19T03:43:24"/>
    <x v="3"/>
    <b v="0"/>
    <n v="4"/>
    <b v="0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2520"/>
    <d v="2016-10-15T19:21:00"/>
    <x v="2"/>
    <b v="0"/>
    <n v="0"/>
    <b v="0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2521"/>
    <d v="2015-10-13T23:13:41"/>
    <x v="0"/>
    <b v="0"/>
    <n v="132"/>
    <b v="1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2522"/>
    <d v="2016-04-22T14:52:00"/>
    <x v="2"/>
    <b v="0"/>
    <n v="27"/>
    <b v="1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2523"/>
    <d v="2014-11-18T00:24:52"/>
    <x v="3"/>
    <b v="0"/>
    <n v="26"/>
    <b v="1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2524"/>
    <d v="2014-12-21T04:30:00"/>
    <x v="3"/>
    <b v="0"/>
    <n v="43"/>
    <b v="1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2525"/>
    <d v="2012-06-28T20:16:11"/>
    <x v="5"/>
    <b v="0"/>
    <n v="80"/>
    <b v="1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2526"/>
    <d v="2014-12-08T04:59:00"/>
    <x v="3"/>
    <b v="0"/>
    <n v="33"/>
    <b v="1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2527"/>
    <d v="2013-10-18T03:59:00"/>
    <x v="4"/>
    <b v="0"/>
    <n v="71"/>
    <b v="1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2528"/>
    <d v="2015-08-20T11:00:00"/>
    <x v="0"/>
    <b v="0"/>
    <n v="81"/>
    <b v="1"/>
    <x v="35"/>
  </r>
  <r>
    <n v="2529"/>
    <s v="UrbanArias is DC's Contemporary Opera Company"/>
    <s v="Opera. Short. New."/>
    <n v="6000"/>
    <n v="6257"/>
    <x v="0"/>
    <s v="US"/>
    <s v="USD"/>
    <n v="1332636975"/>
    <n v="1328752575"/>
    <x v="2529"/>
    <d v="2012-03-25T00:56:15"/>
    <x v="5"/>
    <b v="0"/>
    <n v="76"/>
    <b v="1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2530"/>
    <d v="2015-04-20T04:50:00"/>
    <x v="0"/>
    <b v="0"/>
    <n v="48"/>
    <b v="1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2531"/>
    <d v="2015-08-15T03:59:00"/>
    <x v="0"/>
    <b v="0"/>
    <n v="61"/>
    <b v="1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2532"/>
    <d v="2012-08-16T20:22:46"/>
    <x v="5"/>
    <b v="0"/>
    <n v="60"/>
    <b v="1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2533"/>
    <d v="2013-03-01T18:01:08"/>
    <x v="4"/>
    <b v="0"/>
    <n v="136"/>
    <b v="1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2534"/>
    <d v="2010-01-01T06:00:00"/>
    <x v="7"/>
    <b v="0"/>
    <n v="14"/>
    <b v="1"/>
    <x v="35"/>
  </r>
  <r>
    <n v="2535"/>
    <s v="Mark Hayes Requiem Recording"/>
    <s v="Mark Hayes: Requiem Recording"/>
    <n v="20000"/>
    <n v="20755"/>
    <x v="0"/>
    <s v="US"/>
    <s v="USD"/>
    <n v="1417463945"/>
    <n v="1414781945"/>
    <x v="2535"/>
    <d v="2014-12-01T19:59:05"/>
    <x v="3"/>
    <b v="0"/>
    <n v="78"/>
    <b v="1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2536"/>
    <d v="2013-07-30T02:32:46"/>
    <x v="4"/>
    <b v="0"/>
    <n v="4"/>
    <b v="1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2537"/>
    <d v="2011-08-01T15:34:15"/>
    <x v="6"/>
    <b v="0"/>
    <n v="11"/>
    <b v="1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2538"/>
    <d v="2013-02-24T04:59:00"/>
    <x v="4"/>
    <b v="0"/>
    <n v="185"/>
    <b v="1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2539"/>
    <d v="2015-02-02T21:39:12"/>
    <x v="0"/>
    <b v="0"/>
    <n v="59"/>
    <b v="1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2540"/>
    <d v="2011-10-29T16:12:01"/>
    <x v="6"/>
    <b v="0"/>
    <n v="27"/>
    <b v="1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2541"/>
    <d v="2013-09-26T10:46:58"/>
    <x v="4"/>
    <b v="0"/>
    <n v="63"/>
    <b v="1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2542"/>
    <d v="2013-10-01T03:59:00"/>
    <x v="4"/>
    <b v="0"/>
    <n v="13"/>
    <b v="1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2543"/>
    <d v="2011-01-02T03:00:00"/>
    <x v="6"/>
    <b v="0"/>
    <n v="13"/>
    <b v="1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2544"/>
    <d v="2012-07-08T12:29:29"/>
    <x v="5"/>
    <b v="0"/>
    <n v="57"/>
    <b v="1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2545"/>
    <d v="2015-02-27T00:30:00"/>
    <x v="0"/>
    <b v="0"/>
    <n v="61"/>
    <b v="1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2546"/>
    <d v="2013-10-05T05:00:00"/>
    <x v="4"/>
    <b v="0"/>
    <n v="65"/>
    <b v="1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2547"/>
    <d v="2012-04-04T17:33:23"/>
    <x v="5"/>
    <b v="0"/>
    <n v="134"/>
    <b v="1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2548"/>
    <d v="2016-09-30T04:27:00"/>
    <x v="2"/>
    <b v="0"/>
    <n v="37"/>
    <b v="1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2549"/>
    <d v="2013-05-31T17:00:00"/>
    <x v="4"/>
    <b v="0"/>
    <n v="37"/>
    <b v="1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2550"/>
    <d v="2015-10-08T03:59:00"/>
    <x v="0"/>
    <b v="0"/>
    <n v="150"/>
    <b v="1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2551"/>
    <d v="2012-03-21T20:48:00"/>
    <x v="5"/>
    <b v="0"/>
    <n v="56"/>
    <b v="1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2552"/>
    <d v="2017-03-05T19:26:21"/>
    <x v="1"/>
    <b v="0"/>
    <n v="18"/>
    <b v="1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2553"/>
    <d v="2012-09-21T04:46:47"/>
    <x v="5"/>
    <b v="0"/>
    <n v="60"/>
    <b v="1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2554"/>
    <d v="2015-06-01T03:59:00"/>
    <x v="0"/>
    <b v="0"/>
    <n v="67"/>
    <b v="1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2555"/>
    <d v="2012-05-28T15:43:13"/>
    <x v="5"/>
    <b v="0"/>
    <n v="35"/>
    <b v="1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2556"/>
    <d v="2012-12-24T23:47:37"/>
    <x v="5"/>
    <b v="0"/>
    <n v="34"/>
    <b v="1"/>
    <x v="3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2557"/>
    <d v="2014-05-15T17:53:06"/>
    <x v="3"/>
    <b v="0"/>
    <n v="36"/>
    <b v="1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2558"/>
    <d v="2015-05-01T13:59:00"/>
    <x v="0"/>
    <b v="0"/>
    <n v="18"/>
    <b v="1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2559"/>
    <d v="2011-11-15T19:37:00"/>
    <x v="6"/>
    <b v="0"/>
    <n v="25"/>
    <b v="1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2560"/>
    <d v="2015-03-06T22:49:34"/>
    <x v="0"/>
    <b v="0"/>
    <n v="21"/>
    <b v="1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2561"/>
    <d v="2015-10-13T12:41:29"/>
    <x v="0"/>
    <b v="0"/>
    <n v="0"/>
    <b v="0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2562"/>
    <d v="2016-10-11T12:35:39"/>
    <x v="2"/>
    <b v="0"/>
    <n v="3"/>
    <b v="0"/>
    <x v="1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2563"/>
    <d v="2015-07-30T03:20:51"/>
    <x v="0"/>
    <b v="0"/>
    <n v="0"/>
    <b v="0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2564"/>
    <d v="2014-08-01T00:58:19"/>
    <x v="3"/>
    <b v="0"/>
    <n v="0"/>
    <b v="0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2565"/>
    <d v="2016-05-09T20:50:00"/>
    <x v="2"/>
    <b v="0"/>
    <n v="1"/>
    <b v="0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2566"/>
    <d v="2014-08-21T23:32:28"/>
    <x v="3"/>
    <b v="0"/>
    <n v="0"/>
    <b v="0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2567"/>
    <d v="2015-04-23T21:05:38"/>
    <x v="0"/>
    <b v="0"/>
    <n v="2"/>
    <b v="0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2568"/>
    <d v="2016-09-01T15:59:54"/>
    <x v="2"/>
    <b v="0"/>
    <n v="1"/>
    <b v="0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2569"/>
    <d v="2015-09-17T02:31:52"/>
    <x v="0"/>
    <b v="0"/>
    <n v="2"/>
    <b v="0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2570"/>
    <d v="2017-02-08T21:40:35"/>
    <x v="1"/>
    <b v="0"/>
    <n v="2"/>
    <b v="0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2571"/>
    <d v="2016-05-19T08:12:01"/>
    <x v="2"/>
    <b v="0"/>
    <n v="4"/>
    <b v="0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2572"/>
    <d v="2015-04-13T02:51:57"/>
    <x v="0"/>
    <b v="0"/>
    <n v="0"/>
    <b v="0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2573"/>
    <d v="2014-08-23T14:12:29"/>
    <x v="3"/>
    <b v="0"/>
    <n v="0"/>
    <b v="0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2574"/>
    <d v="2016-05-18T19:49:05"/>
    <x v="2"/>
    <b v="0"/>
    <n v="0"/>
    <b v="0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2575"/>
    <d v="2015-01-12T02:36:34"/>
    <x v="0"/>
    <b v="0"/>
    <n v="0"/>
    <b v="0"/>
    <x v="19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2576"/>
    <d v="2015-04-10T23:14:07"/>
    <x v="0"/>
    <b v="0"/>
    <n v="0"/>
    <b v="0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2577"/>
    <d v="2014-08-04T19:41:37"/>
    <x v="3"/>
    <b v="0"/>
    <n v="0"/>
    <b v="0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2578"/>
    <d v="2015-10-09T17:00:00"/>
    <x v="0"/>
    <b v="0"/>
    <n v="0"/>
    <b v="0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2579"/>
    <d v="2014-09-15T19:55:03"/>
    <x v="3"/>
    <b v="0"/>
    <n v="12"/>
    <b v="0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2580"/>
    <d v="2015-05-16T03:00:00"/>
    <x v="0"/>
    <b v="0"/>
    <n v="2"/>
    <b v="0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2581"/>
    <d v="2015-11-16T16:04:58"/>
    <x v="0"/>
    <b v="0"/>
    <n v="11"/>
    <b v="0"/>
    <x v="19"/>
  </r>
  <r>
    <n v="2582"/>
    <s v="Drunken Wings"/>
    <s v="The place where chicken meets liquor for the first time!"/>
    <n v="90000"/>
    <n v="1"/>
    <x v="2"/>
    <s v="US"/>
    <s v="USD"/>
    <n v="1477784634"/>
    <n v="1475192634"/>
    <x v="2582"/>
    <d v="2016-10-29T23:43:54"/>
    <x v="2"/>
    <b v="0"/>
    <n v="1"/>
    <b v="0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2583"/>
    <d v="2015-03-16T17:28:00"/>
    <x v="0"/>
    <b v="0"/>
    <n v="5"/>
    <b v="0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2584"/>
    <d v="2015-06-15T04:09:29"/>
    <x v="0"/>
    <b v="0"/>
    <n v="0"/>
    <b v="0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2585"/>
    <d v="2014-07-05T23:07:12"/>
    <x v="3"/>
    <b v="0"/>
    <n v="1"/>
    <b v="0"/>
    <x v="1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2586"/>
    <d v="2015-12-25T07:55:36"/>
    <x v="0"/>
    <b v="0"/>
    <n v="1"/>
    <b v="0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2587"/>
    <d v="2015-12-30T16:12:33"/>
    <x v="0"/>
    <b v="0"/>
    <n v="6"/>
    <b v="0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2588"/>
    <d v="2015-03-31T13:14:00"/>
    <x v="0"/>
    <b v="0"/>
    <n v="8"/>
    <b v="0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2589"/>
    <d v="2016-03-23T11:52:07"/>
    <x v="2"/>
    <b v="0"/>
    <n v="1"/>
    <b v="0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2590"/>
    <d v="2016-01-26T14:08:17"/>
    <x v="2"/>
    <b v="0"/>
    <n v="0"/>
    <b v="0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2591"/>
    <d v="2016-03-13T20:45:24"/>
    <x v="2"/>
    <b v="0"/>
    <n v="2"/>
    <b v="0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2592"/>
    <d v="2014-10-05T19:13:41"/>
    <x v="3"/>
    <b v="0"/>
    <n v="1"/>
    <b v="0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2593"/>
    <d v="2015-04-25T20:17:06"/>
    <x v="0"/>
    <b v="0"/>
    <n v="0"/>
    <b v="0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2594"/>
    <d v="2014-08-07T23:13:48"/>
    <x v="3"/>
    <b v="0"/>
    <n v="1"/>
    <b v="0"/>
    <x v="19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2595"/>
    <d v="2017-02-24T05:51:40"/>
    <x v="1"/>
    <b v="0"/>
    <n v="19"/>
    <b v="0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2596"/>
    <d v="2014-08-07T15:56:49"/>
    <x v="3"/>
    <b v="0"/>
    <n v="27"/>
    <b v="0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2597"/>
    <d v="2016-06-19T08:11:57"/>
    <x v="2"/>
    <b v="0"/>
    <n v="7"/>
    <b v="0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2598"/>
    <d v="2015-09-23T20:10:01"/>
    <x v="0"/>
    <b v="0"/>
    <n v="14"/>
    <b v="0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2599"/>
    <d v="2014-08-03T18:05:47"/>
    <x v="3"/>
    <b v="0"/>
    <n v="5"/>
    <b v="0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2600"/>
    <d v="2016-03-25T20:36:40"/>
    <x v="2"/>
    <b v="0"/>
    <n v="30"/>
    <b v="0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2601"/>
    <d v="2012-09-13T03:59:00"/>
    <x v="5"/>
    <b v="1"/>
    <n v="151"/>
    <b v="1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2602"/>
    <d v="2014-11-12T21:20:00"/>
    <x v="3"/>
    <b v="1"/>
    <n v="489"/>
    <b v="1"/>
    <x v="3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2603"/>
    <d v="2013-12-23T21:54:14"/>
    <x v="4"/>
    <b v="1"/>
    <n v="50"/>
    <b v="1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2604"/>
    <d v="2012-04-29T01:13:43"/>
    <x v="5"/>
    <b v="1"/>
    <n v="321"/>
    <b v="1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2605"/>
    <d v="2016-06-17T12:59:50"/>
    <x v="2"/>
    <b v="1"/>
    <n v="1762"/>
    <b v="1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x v="2606"/>
    <d v="2014-04-29T17:06:22"/>
    <x v="3"/>
    <b v="1"/>
    <n v="385"/>
    <b v="1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2607"/>
    <d v="2015-08-12T02:00:00"/>
    <x v="0"/>
    <b v="1"/>
    <n v="398"/>
    <b v="1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2608"/>
    <d v="2017-03-15T00:00:00"/>
    <x v="1"/>
    <b v="1"/>
    <n v="304"/>
    <b v="1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2609"/>
    <d v="2012-07-15T05:42:31"/>
    <x v="5"/>
    <b v="1"/>
    <n v="676"/>
    <b v="1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2610"/>
    <d v="2016-08-22T06:59:00"/>
    <x v="2"/>
    <b v="1"/>
    <n v="577"/>
    <b v="1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2611"/>
    <d v="2017-01-02T22:59:00"/>
    <x v="1"/>
    <b v="1"/>
    <n v="3663"/>
    <b v="1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2612"/>
    <d v="2015-01-09T03:26:10"/>
    <x v="0"/>
    <b v="1"/>
    <n v="294"/>
    <b v="1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2613"/>
    <d v="2012-09-21T19:38:14"/>
    <x v="5"/>
    <b v="1"/>
    <n v="28"/>
    <b v="1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2614"/>
    <d v="2014-04-30T05:00:00"/>
    <x v="3"/>
    <b v="1"/>
    <n v="100"/>
    <b v="1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2615"/>
    <d v="2016-04-30T12:00:00"/>
    <x v="2"/>
    <b v="0"/>
    <n v="72"/>
    <b v="1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2616"/>
    <d v="2015-08-25T23:52:09"/>
    <x v="0"/>
    <b v="1"/>
    <n v="238"/>
    <b v="1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2617"/>
    <d v="2014-10-20T20:59:11"/>
    <x v="3"/>
    <b v="1"/>
    <n v="159"/>
    <b v="1"/>
    <x v="36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2618"/>
    <d v="2015-12-01T20:01:01"/>
    <x v="0"/>
    <b v="1"/>
    <n v="77"/>
    <b v="1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2619"/>
    <d v="2015-10-23T11:00:00"/>
    <x v="0"/>
    <b v="1"/>
    <n v="53"/>
    <b v="1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2620"/>
    <d v="2015-10-11T01:00:00"/>
    <x v="0"/>
    <b v="1"/>
    <n v="1251"/>
    <b v="1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2621"/>
    <d v="2015-05-21T17:56:28"/>
    <x v="0"/>
    <b v="1"/>
    <n v="465"/>
    <b v="1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2622"/>
    <d v="2016-12-30T17:50:16"/>
    <x v="2"/>
    <b v="0"/>
    <n v="74"/>
    <b v="1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2623"/>
    <d v="2016-12-02T06:09:26"/>
    <x v="2"/>
    <b v="0"/>
    <n v="62"/>
    <b v="1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2624"/>
    <d v="2012-09-13T10:07:02"/>
    <x v="5"/>
    <b v="0"/>
    <n v="3468"/>
    <b v="1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2625"/>
    <d v="2016-11-09T20:26:48"/>
    <x v="2"/>
    <b v="0"/>
    <n v="52"/>
    <b v="1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2626"/>
    <d v="2015-06-03T15:04:29"/>
    <x v="0"/>
    <b v="0"/>
    <n v="50"/>
    <b v="1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2627"/>
    <d v="2015-11-26T20:54:21"/>
    <x v="0"/>
    <b v="0"/>
    <n v="45"/>
    <b v="1"/>
    <x v="3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2628"/>
    <d v="2014-11-30T23:11:07"/>
    <x v="3"/>
    <b v="0"/>
    <n v="21"/>
    <b v="1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2629"/>
    <d v="2015-05-14T12:55:22"/>
    <x v="0"/>
    <b v="0"/>
    <n v="100"/>
    <b v="1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2630"/>
    <d v="2016-06-30T10:00:00"/>
    <x v="2"/>
    <b v="0"/>
    <n v="81"/>
    <b v="1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2631"/>
    <d v="2015-08-30T04:03:47"/>
    <x v="0"/>
    <b v="0"/>
    <n v="286"/>
    <b v="1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2632"/>
    <d v="2016-05-29T01:28:59"/>
    <x v="2"/>
    <b v="0"/>
    <n v="42"/>
    <b v="1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2633"/>
    <d v="2014-02-27T23:00:00"/>
    <x v="3"/>
    <b v="0"/>
    <n v="199"/>
    <b v="1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2634"/>
    <d v="2016-09-29T15:45:21"/>
    <x v="2"/>
    <b v="0"/>
    <n v="25"/>
    <b v="1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2635"/>
    <d v="2015-03-09T21:49:21"/>
    <x v="0"/>
    <b v="0"/>
    <n v="84"/>
    <b v="1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2636"/>
    <d v="2016-10-16T01:00:00"/>
    <x v="2"/>
    <b v="0"/>
    <n v="50"/>
    <b v="1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2637"/>
    <d v="2016-10-12T13:11:15"/>
    <x v="2"/>
    <b v="0"/>
    <n v="26"/>
    <b v="1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2638"/>
    <d v="2015-01-15T21:54:55"/>
    <x v="0"/>
    <b v="0"/>
    <n v="14"/>
    <b v="1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2639"/>
    <d v="2015-02-19T20:45:48"/>
    <x v="0"/>
    <b v="0"/>
    <n v="49"/>
    <b v="1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2640"/>
    <d v="2015-06-08T03:51:14"/>
    <x v="0"/>
    <b v="0"/>
    <n v="69"/>
    <b v="1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2641"/>
    <d v="2014-09-15T20:09:00"/>
    <x v="3"/>
    <b v="0"/>
    <n v="1"/>
    <b v="0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2642"/>
    <d v="2016-07-15T06:57:00"/>
    <x v="2"/>
    <b v="0"/>
    <n v="0"/>
    <b v="0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2643"/>
    <d v="2016-12-21T07:59:00"/>
    <x v="2"/>
    <b v="1"/>
    <n v="1501"/>
    <b v="0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2644"/>
    <d v="2017-03-10T19:00:35"/>
    <x v="1"/>
    <b v="1"/>
    <n v="52"/>
    <b v="0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2645"/>
    <d v="2014-11-08T21:13:23"/>
    <x v="3"/>
    <b v="1"/>
    <n v="23"/>
    <b v="0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2646"/>
    <d v="2015-09-09T07:31:09"/>
    <x v="0"/>
    <b v="1"/>
    <n v="535"/>
    <b v="0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2647"/>
    <d v="2015-08-14T06:16:59"/>
    <x v="0"/>
    <b v="0"/>
    <n v="3"/>
    <b v="0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2648"/>
    <d v="2016-03-09T17:09:20"/>
    <x v="2"/>
    <b v="0"/>
    <n v="6"/>
    <b v="0"/>
    <x v="3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2649"/>
    <d v="2016-02-01T23:55:41"/>
    <x v="2"/>
    <b v="0"/>
    <n v="3"/>
    <b v="0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2650"/>
    <d v="2016-12-21T14:59:03"/>
    <x v="2"/>
    <b v="0"/>
    <n v="5"/>
    <b v="0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2651"/>
    <d v="2015-12-17T19:20:09"/>
    <x v="0"/>
    <b v="0"/>
    <n v="17"/>
    <b v="0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2652"/>
    <d v="2014-12-10T03:48:45"/>
    <x v="3"/>
    <b v="0"/>
    <n v="11"/>
    <b v="0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2653"/>
    <d v="2014-06-13T04:00:00"/>
    <x v="3"/>
    <b v="0"/>
    <n v="70"/>
    <b v="0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2654"/>
    <d v="2015-04-21T13:25:26"/>
    <x v="0"/>
    <b v="0"/>
    <n v="6"/>
    <b v="0"/>
    <x v="36"/>
  </r>
  <r>
    <n v="2655"/>
    <s v="Balloons (Canceled)"/>
    <s v="Thank you for your support!"/>
    <n v="15000"/>
    <n v="3155"/>
    <x v="1"/>
    <s v="US"/>
    <s v="USD"/>
    <n v="1455048000"/>
    <n v="1452631647"/>
    <x v="2655"/>
    <d v="2016-02-09T20:00:00"/>
    <x v="2"/>
    <b v="0"/>
    <n v="43"/>
    <b v="0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2656"/>
    <d v="2017-03-12T19:00:00"/>
    <x v="1"/>
    <b v="0"/>
    <n v="152"/>
    <b v="0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2657"/>
    <d v="2016-08-03T01:30:00"/>
    <x v="2"/>
    <b v="0"/>
    <n v="59"/>
    <b v="0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2658"/>
    <d v="2016-07-30T21:13:14"/>
    <x v="2"/>
    <b v="0"/>
    <n v="4"/>
    <b v="0"/>
    <x v="36"/>
  </r>
  <r>
    <n v="2659"/>
    <s v="test (Canceled)"/>
    <s v="test"/>
    <n v="49000"/>
    <n v="1333"/>
    <x v="1"/>
    <s v="US"/>
    <s v="USD"/>
    <n v="1429321210"/>
    <n v="1426729210"/>
    <x v="2659"/>
    <d v="2015-04-18T01:40:10"/>
    <x v="0"/>
    <b v="0"/>
    <n v="10"/>
    <b v="0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2660"/>
    <d v="2015-11-24T18:06:58"/>
    <x v="0"/>
    <b v="0"/>
    <n v="5"/>
    <b v="0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2661"/>
    <d v="2013-10-25T23:00:10"/>
    <x v="4"/>
    <b v="0"/>
    <n v="60"/>
    <b v="1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2662"/>
    <d v="2015-08-21T17:55:13"/>
    <x v="0"/>
    <b v="0"/>
    <n v="80"/>
    <b v="1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2663"/>
    <d v="2015-09-04T15:00:00"/>
    <x v="0"/>
    <b v="0"/>
    <n v="56"/>
    <b v="1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2664"/>
    <d v="2015-12-09T06:59:00"/>
    <x v="0"/>
    <b v="0"/>
    <n v="104"/>
    <b v="1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2665"/>
    <d v="2015-05-04T21:29:34"/>
    <x v="0"/>
    <b v="0"/>
    <n v="46"/>
    <b v="1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2666"/>
    <d v="2015-09-25T21:00:00"/>
    <x v="0"/>
    <b v="0"/>
    <n v="206"/>
    <b v="1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2667"/>
    <d v="2016-02-10T22:13:36"/>
    <x v="2"/>
    <b v="0"/>
    <n v="18"/>
    <b v="1"/>
    <x v="3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x v="2668"/>
    <d v="2015-11-09T14:32:00"/>
    <x v="0"/>
    <b v="0"/>
    <n v="28"/>
    <b v="1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2669"/>
    <d v="2016-01-10T00:51:36"/>
    <x v="2"/>
    <b v="0"/>
    <n v="11"/>
    <b v="1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2670"/>
    <d v="2014-07-29T00:29:40"/>
    <x v="3"/>
    <b v="1"/>
    <n v="60"/>
    <b v="0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2671"/>
    <d v="2014-12-19T19:38:00"/>
    <x v="3"/>
    <b v="1"/>
    <n v="84"/>
    <b v="0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2672"/>
    <d v="2015-12-28T06:00:00"/>
    <x v="0"/>
    <b v="1"/>
    <n v="47"/>
    <b v="0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2673"/>
    <d v="2014-10-29T22:45:00"/>
    <x v="3"/>
    <b v="1"/>
    <n v="66"/>
    <b v="0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2674"/>
    <d v="2016-07-05T04:59:00"/>
    <x v="2"/>
    <b v="1"/>
    <n v="171"/>
    <b v="0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2675"/>
    <d v="2014-11-10T21:34:49"/>
    <x v="3"/>
    <b v="1"/>
    <n v="29"/>
    <b v="0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2676"/>
    <d v="2016-05-22T14:59:34"/>
    <x v="2"/>
    <b v="0"/>
    <n v="9"/>
    <b v="0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2677"/>
    <d v="2014-07-03T00:42:23"/>
    <x v="3"/>
    <b v="0"/>
    <n v="27"/>
    <b v="0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2678"/>
    <d v="2015-09-24T19:09:25"/>
    <x v="0"/>
    <b v="0"/>
    <n v="2"/>
    <b v="0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2679"/>
    <d v="2015-02-28T00:01:34"/>
    <x v="0"/>
    <b v="0"/>
    <n v="3"/>
    <b v="0"/>
    <x v="37"/>
  </r>
  <r>
    <n v="2680"/>
    <s v="iHeart Pillow"/>
    <s v="iHeartPillow, Connecting loved ones"/>
    <n v="32000"/>
    <n v="276"/>
    <x v="2"/>
    <s v="ES"/>
    <s v="EUR"/>
    <n v="1459915491"/>
    <n v="1457327091"/>
    <x v="2680"/>
    <d v="2016-04-06T04:04:51"/>
    <x v="2"/>
    <b v="0"/>
    <n v="4"/>
    <b v="0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2681"/>
    <d v="2014-07-10T21:29:10"/>
    <x v="3"/>
    <b v="0"/>
    <n v="2"/>
    <b v="0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2682"/>
    <d v="2014-11-22T05:59:00"/>
    <x v="3"/>
    <b v="0"/>
    <n v="20"/>
    <b v="0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2683"/>
    <d v="2015-03-01T18:07:20"/>
    <x v="0"/>
    <b v="0"/>
    <n v="3"/>
    <b v="0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2684"/>
    <d v="2014-08-09T21:57:05"/>
    <x v="3"/>
    <b v="0"/>
    <n v="4"/>
    <b v="0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2685"/>
    <d v="2015-04-27T15:42:10"/>
    <x v="0"/>
    <b v="0"/>
    <n v="1"/>
    <b v="0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2686"/>
    <d v="2014-09-30T23:23:43"/>
    <x v="3"/>
    <b v="0"/>
    <n v="0"/>
    <b v="0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2687"/>
    <d v="2015-06-29T15:21:58"/>
    <x v="0"/>
    <b v="0"/>
    <n v="0"/>
    <b v="0"/>
    <x v="19"/>
  </r>
  <r>
    <n v="2688"/>
    <s v="Mac N Cheez Food Truck"/>
    <s v="The amazing gourmet Mac N Cheez Food Truck Campaigne!"/>
    <n v="50000"/>
    <n v="74"/>
    <x v="2"/>
    <s v="US"/>
    <s v="USD"/>
    <n v="1424746800"/>
    <n v="1422067870"/>
    <x v="2688"/>
    <d v="2015-02-24T03:00:00"/>
    <x v="0"/>
    <b v="0"/>
    <n v="14"/>
    <b v="0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2689"/>
    <d v="2016-07-30T23:04:50"/>
    <x v="2"/>
    <b v="0"/>
    <n v="1"/>
    <b v="0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2690"/>
    <d v="2015-06-03T02:31:16"/>
    <x v="0"/>
    <b v="0"/>
    <n v="118"/>
    <b v="0"/>
    <x v="19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2691"/>
    <d v="2015-05-10T17:22:37"/>
    <x v="0"/>
    <b v="0"/>
    <n v="2"/>
    <b v="0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2692"/>
    <d v="2015-03-25T07:01:00"/>
    <x v="0"/>
    <b v="0"/>
    <n v="1"/>
    <b v="0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2693"/>
    <d v="2014-08-13T03:19:26"/>
    <x v="3"/>
    <b v="0"/>
    <n v="3"/>
    <b v="0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2694"/>
    <d v="2014-09-26T03:22:19"/>
    <x v="3"/>
    <b v="0"/>
    <n v="1"/>
    <b v="0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2695"/>
    <d v="2015-04-14T03:21:58"/>
    <x v="0"/>
    <b v="0"/>
    <n v="3"/>
    <b v="0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2696"/>
    <d v="2014-12-25T20:16:00"/>
    <x v="3"/>
    <b v="0"/>
    <n v="38"/>
    <b v="0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2697"/>
    <d v="2015-08-02T22:00:00"/>
    <x v="0"/>
    <b v="0"/>
    <n v="52"/>
    <b v="0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2698"/>
    <d v="2014-06-27T21:33:28"/>
    <x v="3"/>
    <b v="0"/>
    <n v="2"/>
    <b v="0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2699"/>
    <d v="2014-08-08T21:31:03"/>
    <x v="3"/>
    <b v="0"/>
    <n v="0"/>
    <b v="0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2700"/>
    <d v="2014-09-18T20:59:32"/>
    <x v="3"/>
    <b v="0"/>
    <n v="4"/>
    <b v="0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2701"/>
    <d v="2017-04-07T17:35:34"/>
    <x v="1"/>
    <b v="0"/>
    <n v="46"/>
    <b v="0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2702"/>
    <d v="2017-04-05T18:14:37"/>
    <x v="1"/>
    <b v="1"/>
    <n v="26"/>
    <b v="0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2703"/>
    <d v="2017-03-22T15:33:50"/>
    <x v="1"/>
    <b v="0"/>
    <n v="45"/>
    <b v="0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2704"/>
    <d v="2017-04-05T19:41:54"/>
    <x v="1"/>
    <b v="0"/>
    <n v="7"/>
    <b v="0"/>
    <x v="38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2705"/>
    <d v="2017-03-24T20:59:18"/>
    <x v="1"/>
    <b v="0"/>
    <n v="8"/>
    <b v="0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2706"/>
    <d v="2014-10-16T06:59:00"/>
    <x v="3"/>
    <b v="1"/>
    <n v="263"/>
    <b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2707"/>
    <d v="2013-05-27T06:59:00"/>
    <x v="4"/>
    <b v="1"/>
    <n v="394"/>
    <b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2708"/>
    <d v="2016-07-21T16:45:26"/>
    <x v="2"/>
    <b v="1"/>
    <n v="1049"/>
    <b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2709"/>
    <d v="2016-10-04T03:59:00"/>
    <x v="2"/>
    <b v="1"/>
    <n v="308"/>
    <b v="1"/>
    <x v="38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2710"/>
    <d v="2014-08-09T02:00:00"/>
    <x v="3"/>
    <b v="1"/>
    <n v="1088"/>
    <b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2711"/>
    <d v="2014-06-20T22:01:00"/>
    <x v="3"/>
    <b v="1"/>
    <n v="73"/>
    <b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2712"/>
    <d v="2013-07-13T18:00:00"/>
    <x v="4"/>
    <b v="1"/>
    <n v="143"/>
    <b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2713"/>
    <d v="2015-12-24T15:41:24"/>
    <x v="0"/>
    <b v="1"/>
    <n v="1420"/>
    <b v="1"/>
    <x v="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2714"/>
    <d v="2016-10-14T23:00:00"/>
    <x v="2"/>
    <b v="1"/>
    <n v="305"/>
    <b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2715"/>
    <d v="2016-02-21T09:33:48"/>
    <x v="2"/>
    <b v="1"/>
    <n v="551"/>
    <b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2716"/>
    <d v="2015-10-08T07:59:53"/>
    <x v="0"/>
    <b v="1"/>
    <n v="187"/>
    <b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2717"/>
    <d v="2014-12-06T22:57:29"/>
    <x v="3"/>
    <b v="1"/>
    <n v="325"/>
    <b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2718"/>
    <d v="2016-05-03T23:00:00"/>
    <x v="2"/>
    <b v="1"/>
    <n v="148"/>
    <b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2719"/>
    <d v="2016-04-17T23:44:54"/>
    <x v="2"/>
    <b v="0"/>
    <n v="69"/>
    <b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2720"/>
    <d v="2016-11-11T12:10:53"/>
    <x v="2"/>
    <b v="0"/>
    <n v="173"/>
    <b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2721"/>
    <d v="2013-09-06T19:00:00"/>
    <x v="4"/>
    <b v="0"/>
    <n v="269"/>
    <b v="1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2722"/>
    <d v="2017-01-29T20:34:13"/>
    <x v="1"/>
    <b v="0"/>
    <n v="185"/>
    <b v="1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2723"/>
    <d v="2014-12-31T21:08:08"/>
    <x v="3"/>
    <b v="0"/>
    <n v="176"/>
    <b v="1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2724"/>
    <d v="2015-08-15T07:50:59"/>
    <x v="0"/>
    <b v="0"/>
    <n v="1019"/>
    <b v="1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2725"/>
    <d v="2017-03-01T17:52:15"/>
    <x v="1"/>
    <b v="0"/>
    <n v="113"/>
    <b v="1"/>
    <x v="30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2726"/>
    <d v="2016-04-22T13:55:11"/>
    <x v="2"/>
    <b v="0"/>
    <n v="404"/>
    <b v="1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2727"/>
    <d v="2015-08-07T16:14:23"/>
    <x v="0"/>
    <b v="0"/>
    <n v="707"/>
    <b v="1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2728"/>
    <d v="2015-12-30T14:23:54"/>
    <x v="0"/>
    <b v="0"/>
    <n v="392"/>
    <b v="1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2729"/>
    <d v="2015-05-01T05:46:37"/>
    <x v="0"/>
    <b v="0"/>
    <n v="23"/>
    <b v="1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2730"/>
    <d v="2013-04-22T12:59:35"/>
    <x v="4"/>
    <b v="0"/>
    <n v="682"/>
    <b v="1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2731"/>
    <d v="2014-10-18T04:00:00"/>
    <x v="3"/>
    <b v="0"/>
    <n v="37"/>
    <b v="1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2732"/>
    <d v="2013-05-28T00:00:00"/>
    <x v="4"/>
    <b v="0"/>
    <n v="146"/>
    <b v="1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2733"/>
    <d v="2015-04-10T05:32:54"/>
    <x v="0"/>
    <b v="0"/>
    <n v="119"/>
    <b v="1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2734"/>
    <d v="2016-10-13T21:59:00"/>
    <x v="2"/>
    <b v="0"/>
    <n v="163"/>
    <b v="1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2735"/>
    <d v="2013-03-13T20:00:00"/>
    <x v="4"/>
    <b v="0"/>
    <n v="339"/>
    <b v="1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2736"/>
    <d v="2014-04-23T15:59:33"/>
    <x v="3"/>
    <b v="0"/>
    <n v="58"/>
    <b v="1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2737"/>
    <d v="2014-01-15T19:00:00"/>
    <x v="3"/>
    <b v="0"/>
    <n v="456"/>
    <b v="1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2738"/>
    <d v="2016-11-06T03:26:44"/>
    <x v="2"/>
    <b v="0"/>
    <n v="15"/>
    <b v="1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2739"/>
    <d v="2014-05-05T21:18:37"/>
    <x v="3"/>
    <b v="0"/>
    <n v="191"/>
    <b v="1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2740"/>
    <d v="2015-03-11T23:45:52"/>
    <x v="0"/>
    <b v="0"/>
    <n v="17"/>
    <b v="1"/>
    <x v="3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2741"/>
    <d v="2014-10-20T02:07:00"/>
    <x v="3"/>
    <b v="0"/>
    <n v="4"/>
    <b v="0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2742"/>
    <d v="2012-05-15T17:16:27"/>
    <x v="5"/>
    <b v="0"/>
    <n v="18"/>
    <b v="0"/>
    <x v="3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2743"/>
    <d v="2016-10-19T07:53:27"/>
    <x v="2"/>
    <b v="0"/>
    <n v="0"/>
    <b v="0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2744"/>
    <d v="2012-02-29T01:29:58"/>
    <x v="5"/>
    <b v="0"/>
    <n v="22"/>
    <b v="0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2745"/>
    <d v="2012-07-14T23:42:48"/>
    <x v="5"/>
    <b v="0"/>
    <n v="49"/>
    <b v="0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2746"/>
    <d v="2014-08-29T18:45:11"/>
    <x v="3"/>
    <b v="0"/>
    <n v="19"/>
    <b v="0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2747"/>
    <d v="2012-06-16T03:10:00"/>
    <x v="5"/>
    <b v="0"/>
    <n v="4"/>
    <b v="0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2748"/>
    <d v="2016-09-02T17:03:22"/>
    <x v="2"/>
    <b v="0"/>
    <n v="4"/>
    <b v="0"/>
    <x v="39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2749"/>
    <d v="2015-04-04T18:10:37"/>
    <x v="0"/>
    <b v="0"/>
    <n v="2"/>
    <b v="0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2750"/>
    <d v="2012-06-30T20:00:00"/>
    <x v="5"/>
    <b v="0"/>
    <n v="0"/>
    <b v="0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2751"/>
    <d v="2014-06-17T21:17:22"/>
    <x v="3"/>
    <b v="0"/>
    <n v="0"/>
    <b v="0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2752"/>
    <d v="2011-12-18T18:21:44"/>
    <x v="6"/>
    <b v="0"/>
    <n v="14"/>
    <b v="0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2753"/>
    <d v="2012-08-26T21:37:03"/>
    <x v="5"/>
    <b v="0"/>
    <n v="8"/>
    <b v="0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2754"/>
    <d v="2014-09-11T15:15:51"/>
    <x v="3"/>
    <b v="0"/>
    <n v="0"/>
    <b v="0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2755"/>
    <d v="2015-04-08T18:58:47"/>
    <x v="0"/>
    <b v="0"/>
    <n v="15"/>
    <b v="0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2756"/>
    <d v="2014-01-11T21:36:41"/>
    <x v="3"/>
    <b v="0"/>
    <n v="33"/>
    <b v="0"/>
    <x v="39"/>
  </r>
  <r>
    <n v="2757"/>
    <s v="C is for Crooked"/>
    <s v="A children's letter book that Lampoons Hillary Clinton"/>
    <n v="1500"/>
    <n v="10"/>
    <x v="2"/>
    <s v="US"/>
    <s v="USD"/>
    <n v="1470498332"/>
    <n v="1469202332"/>
    <x v="2757"/>
    <d v="2016-08-06T15:45:32"/>
    <x v="2"/>
    <b v="0"/>
    <n v="2"/>
    <b v="0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2758"/>
    <d v="2016-10-10T10:36:23"/>
    <x v="2"/>
    <b v="0"/>
    <n v="6"/>
    <b v="0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2759"/>
    <d v="2016-07-16T08:47:46"/>
    <x v="2"/>
    <b v="0"/>
    <n v="2"/>
    <b v="0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2760"/>
    <d v="2013-06-20T11:04:18"/>
    <x v="4"/>
    <b v="0"/>
    <n v="0"/>
    <b v="0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2761"/>
    <d v="2013-01-03T01:31:33"/>
    <x v="4"/>
    <b v="0"/>
    <n v="4"/>
    <b v="0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2762"/>
    <d v="2012-03-18T23:53:15"/>
    <x v="5"/>
    <b v="0"/>
    <n v="1"/>
    <b v="0"/>
    <x v="39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2763"/>
    <d v="2013-05-24T13:54:44"/>
    <x v="4"/>
    <b v="0"/>
    <n v="3"/>
    <b v="0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2764"/>
    <d v="2012-05-30T19:00:00"/>
    <x v="5"/>
    <b v="0"/>
    <n v="4"/>
    <b v="0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2765"/>
    <d v="2012-10-28T13:53:48"/>
    <x v="5"/>
    <b v="0"/>
    <n v="0"/>
    <b v="0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2766"/>
    <d v="2011-08-11T16:01:58"/>
    <x v="6"/>
    <b v="0"/>
    <n v="4"/>
    <b v="0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2767"/>
    <d v="2015-08-16T23:00:50"/>
    <x v="0"/>
    <b v="0"/>
    <n v="3"/>
    <b v="0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2768"/>
    <d v="2012-03-29T13:45:23"/>
    <x v="5"/>
    <b v="0"/>
    <n v="34"/>
    <b v="0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2769"/>
    <d v="2014-06-05T19:49:50"/>
    <x v="3"/>
    <b v="0"/>
    <n v="2"/>
    <b v="0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2770"/>
    <d v="2014-03-18T15:55:30"/>
    <x v="3"/>
    <b v="0"/>
    <n v="33"/>
    <b v="0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2771"/>
    <d v="2013-02-01T17:00:00"/>
    <x v="4"/>
    <b v="0"/>
    <n v="0"/>
    <b v="0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2772"/>
    <d v="2013-10-05T20:51:34"/>
    <x v="4"/>
    <b v="0"/>
    <n v="0"/>
    <b v="0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2773"/>
    <d v="2016-04-24T20:45:21"/>
    <x v="2"/>
    <b v="0"/>
    <n v="1"/>
    <b v="0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2774"/>
    <d v="2013-03-08T03:02:08"/>
    <x v="4"/>
    <b v="0"/>
    <n v="13"/>
    <b v="0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2775"/>
    <d v="2011-12-16T00:19:14"/>
    <x v="6"/>
    <b v="0"/>
    <n v="2"/>
    <b v="0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2776"/>
    <d v="2015-06-12T07:07:56"/>
    <x v="0"/>
    <b v="0"/>
    <n v="36"/>
    <b v="0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2777"/>
    <d v="2015-07-17T16:03:24"/>
    <x v="0"/>
    <b v="0"/>
    <n v="1"/>
    <b v="0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2778"/>
    <d v="2014-08-25T23:28:26"/>
    <x v="3"/>
    <b v="0"/>
    <n v="15"/>
    <b v="0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2779"/>
    <d v="2015-11-22T15:03:41"/>
    <x v="0"/>
    <b v="0"/>
    <n v="1"/>
    <b v="0"/>
    <x v="3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2780"/>
    <d v="2017-03-10T10:44:48"/>
    <x v="1"/>
    <b v="0"/>
    <n v="0"/>
    <b v="0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2781"/>
    <d v="2015-02-12T07:00:00"/>
    <x v="0"/>
    <b v="0"/>
    <n v="28"/>
    <b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2782"/>
    <d v="2015-02-17T04:59:00"/>
    <x v="0"/>
    <b v="0"/>
    <n v="18"/>
    <b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2783"/>
    <d v="2015-04-23T12:50:46"/>
    <x v="0"/>
    <b v="0"/>
    <n v="61"/>
    <b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2784"/>
    <d v="2014-10-29T18:54:03"/>
    <x v="3"/>
    <b v="0"/>
    <n v="108"/>
    <b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2785"/>
    <d v="2016-08-05T21:00:00"/>
    <x v="2"/>
    <b v="0"/>
    <n v="142"/>
    <b v="1"/>
    <x v="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2786"/>
    <d v="2014-07-09T13:39:40"/>
    <x v="3"/>
    <b v="0"/>
    <n v="74"/>
    <b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2787"/>
    <d v="2014-07-18T04:45:52"/>
    <x v="3"/>
    <b v="0"/>
    <n v="38"/>
    <b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2788"/>
    <d v="2016-07-29T16:50:43"/>
    <x v="2"/>
    <b v="0"/>
    <n v="20"/>
    <b v="1"/>
    <x v="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2789"/>
    <d v="2015-03-12T04:00:00"/>
    <x v="0"/>
    <b v="0"/>
    <n v="24"/>
    <b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2790"/>
    <d v="2015-02-11T22:31:43"/>
    <x v="0"/>
    <b v="0"/>
    <n v="66"/>
    <b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2791"/>
    <d v="2016-09-09T04:00:00"/>
    <x v="2"/>
    <b v="0"/>
    <n v="28"/>
    <b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2792"/>
    <d v="2015-08-12T05:32:39"/>
    <x v="0"/>
    <b v="0"/>
    <n v="24"/>
    <b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2793"/>
    <d v="2015-07-21T10:03:25"/>
    <x v="0"/>
    <b v="0"/>
    <n v="73"/>
    <b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2794"/>
    <d v="2016-03-03T19:00:00"/>
    <x v="2"/>
    <b v="0"/>
    <n v="3"/>
    <b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2795"/>
    <d v="2014-06-06T23:00:00"/>
    <x v="3"/>
    <b v="0"/>
    <n v="20"/>
    <b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2796"/>
    <d v="2014-07-05T12:40:28"/>
    <x v="3"/>
    <b v="0"/>
    <n v="21"/>
    <b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2797"/>
    <d v="2014-07-08T22:34:00"/>
    <x v="3"/>
    <b v="0"/>
    <n v="94"/>
    <b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2798"/>
    <d v="2015-07-31T16:00:00"/>
    <x v="0"/>
    <b v="0"/>
    <n v="139"/>
    <b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2799"/>
    <d v="2016-06-17T16:00:00"/>
    <x v="2"/>
    <b v="0"/>
    <n v="130"/>
    <b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2800"/>
    <d v="2015-01-04T13:16:06"/>
    <x v="0"/>
    <b v="0"/>
    <n v="31"/>
    <b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2801"/>
    <d v="2014-10-10T11:00:00"/>
    <x v="3"/>
    <b v="0"/>
    <n v="13"/>
    <b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2802"/>
    <d v="2015-08-06T15:31:47"/>
    <x v="0"/>
    <b v="0"/>
    <n v="90"/>
    <b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2803"/>
    <d v="2015-07-16T00:00:00"/>
    <x v="0"/>
    <b v="0"/>
    <n v="141"/>
    <b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2804"/>
    <d v="2014-09-29T10:53:10"/>
    <x v="3"/>
    <b v="0"/>
    <n v="23"/>
    <b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2805"/>
    <d v="2015-08-22T12:07:53"/>
    <x v="0"/>
    <b v="0"/>
    <n v="18"/>
    <b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2806"/>
    <d v="2015-08-05T11:00:00"/>
    <x v="0"/>
    <b v="0"/>
    <n v="76"/>
    <b v="1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x v="2807"/>
    <d v="2015-06-29T20:57:18"/>
    <x v="0"/>
    <b v="0"/>
    <n v="93"/>
    <b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2808"/>
    <d v="2015-08-22T20:18:55"/>
    <x v="0"/>
    <b v="0"/>
    <n v="69"/>
    <b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2809"/>
    <d v="2016-03-30T14:39:00"/>
    <x v="2"/>
    <b v="0"/>
    <n v="21"/>
    <b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2810"/>
    <d v="2014-06-01T03:59:00"/>
    <x v="3"/>
    <b v="0"/>
    <n v="57"/>
    <b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2811"/>
    <d v="2015-02-23T11:55:03"/>
    <x v="0"/>
    <b v="0"/>
    <n v="108"/>
    <b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2812"/>
    <d v="2015-04-06T04:00:00"/>
    <x v="0"/>
    <b v="0"/>
    <n v="83"/>
    <b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2813"/>
    <d v="2016-12-14T17:49:21"/>
    <x v="2"/>
    <b v="0"/>
    <n v="96"/>
    <b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2814"/>
    <d v="2015-05-09T09:35:15"/>
    <x v="0"/>
    <b v="0"/>
    <n v="64"/>
    <b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2815"/>
    <d v="2016-08-07T18:38:29"/>
    <x v="2"/>
    <b v="0"/>
    <n v="14"/>
    <b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2816"/>
    <d v="2015-08-02T16:00:00"/>
    <x v="0"/>
    <b v="0"/>
    <n v="169"/>
    <b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2817"/>
    <d v="2015-02-28T15:14:22"/>
    <x v="0"/>
    <b v="0"/>
    <n v="33"/>
    <b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2818"/>
    <d v="2015-09-23T14:21:26"/>
    <x v="0"/>
    <b v="0"/>
    <n v="102"/>
    <b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2819"/>
    <d v="2015-06-14T12:36:49"/>
    <x v="0"/>
    <b v="0"/>
    <n v="104"/>
    <b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2820"/>
    <d v="2016-02-26T00:00:00"/>
    <x v="2"/>
    <b v="0"/>
    <n v="20"/>
    <b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2821"/>
    <d v="2014-09-23T22:08:55"/>
    <x v="3"/>
    <b v="0"/>
    <n v="35"/>
    <b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2822"/>
    <d v="2015-03-27T15:24:52"/>
    <x v="0"/>
    <b v="0"/>
    <n v="94"/>
    <b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2823"/>
    <d v="2015-03-31T22:59:00"/>
    <x v="0"/>
    <b v="0"/>
    <n v="14"/>
    <b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2824"/>
    <d v="2015-06-13T01:43:00"/>
    <x v="0"/>
    <b v="0"/>
    <n v="15"/>
    <b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2825"/>
    <d v="2015-12-04T19:01:26"/>
    <x v="0"/>
    <b v="0"/>
    <n v="51"/>
    <b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2826"/>
    <d v="2015-07-10T07:00:00"/>
    <x v="0"/>
    <b v="0"/>
    <n v="19"/>
    <b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2827"/>
    <d v="2016-06-03T16:30:00"/>
    <x v="2"/>
    <b v="0"/>
    <n v="23"/>
    <b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2828"/>
    <d v="2015-10-02T23:00:00"/>
    <x v="0"/>
    <b v="0"/>
    <n v="97"/>
    <b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2829"/>
    <d v="2016-06-02T10:25:18"/>
    <x v="2"/>
    <b v="0"/>
    <n v="76"/>
    <b v="1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2830"/>
    <d v="2014-05-12T03:59:00"/>
    <x v="3"/>
    <b v="0"/>
    <n v="11"/>
    <b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2831"/>
    <d v="2015-07-16T19:47:50"/>
    <x v="0"/>
    <b v="0"/>
    <n v="52"/>
    <b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2832"/>
    <d v="2014-11-23T22:00:00"/>
    <x v="3"/>
    <b v="0"/>
    <n v="95"/>
    <b v="1"/>
    <x v="6"/>
  </r>
  <r>
    <n v="2833"/>
    <s v="Star Man Rocket Man"/>
    <s v="A new play about exploring outer space"/>
    <n v="2700"/>
    <n v="2923"/>
    <x v="0"/>
    <s v="US"/>
    <s v="USD"/>
    <n v="1444528800"/>
    <n v="1442804633"/>
    <x v="2833"/>
    <d v="2015-10-11T02:00:00"/>
    <x v="0"/>
    <b v="0"/>
    <n v="35"/>
    <b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2834"/>
    <d v="2015-01-30T23:02:10"/>
    <x v="0"/>
    <b v="0"/>
    <n v="21"/>
    <b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2835"/>
    <d v="2015-12-05T00:00:00"/>
    <x v="0"/>
    <b v="0"/>
    <n v="93"/>
    <b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2836"/>
    <d v="2017-02-18T04:59:00"/>
    <x v="1"/>
    <b v="0"/>
    <n v="11"/>
    <b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2837"/>
    <d v="2015-12-09T22:48:04"/>
    <x v="0"/>
    <b v="0"/>
    <n v="21"/>
    <b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2838"/>
    <d v="2014-08-13T22:00:00"/>
    <x v="3"/>
    <b v="0"/>
    <n v="54"/>
    <b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2839"/>
    <d v="2014-08-25T04:59:00"/>
    <x v="3"/>
    <b v="0"/>
    <n v="31"/>
    <b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2840"/>
    <d v="2015-03-18T17:00:00"/>
    <x v="0"/>
    <b v="0"/>
    <n v="132"/>
    <b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2841"/>
    <d v="2015-12-13T18:44:57"/>
    <x v="0"/>
    <b v="0"/>
    <n v="1"/>
    <b v="0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2842"/>
    <d v="2014-06-21T11:00:00"/>
    <x v="3"/>
    <b v="0"/>
    <n v="0"/>
    <b v="0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2843"/>
    <d v="2016-06-13T04:00:00"/>
    <x v="2"/>
    <b v="0"/>
    <n v="0"/>
    <b v="0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2844"/>
    <d v="2017-01-04T13:06:20"/>
    <x v="1"/>
    <b v="0"/>
    <n v="1"/>
    <b v="0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2845"/>
    <d v="2015-06-08T00:23:53"/>
    <x v="0"/>
    <b v="0"/>
    <n v="39"/>
    <b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2846"/>
    <d v="2015-05-29T16:36:34"/>
    <x v="0"/>
    <b v="0"/>
    <n v="0"/>
    <b v="0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2847"/>
    <d v="2016-05-23T19:21:05"/>
    <x v="2"/>
    <b v="0"/>
    <n v="0"/>
    <b v="0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2848"/>
    <d v="2015-05-29T15:34:19"/>
    <x v="0"/>
    <b v="0"/>
    <n v="3"/>
    <b v="0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2849"/>
    <d v="2016-04-23T10:16:40"/>
    <x v="2"/>
    <b v="0"/>
    <n v="1"/>
    <b v="0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2850"/>
    <d v="2014-09-06T00:10:11"/>
    <x v="3"/>
    <b v="0"/>
    <n v="13"/>
    <b v="0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2851"/>
    <d v="2016-01-29T23:17:00"/>
    <x v="2"/>
    <b v="0"/>
    <n v="0"/>
    <b v="0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2852"/>
    <d v="2014-06-21T01:05:03"/>
    <x v="3"/>
    <b v="0"/>
    <n v="6"/>
    <b v="0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2853"/>
    <d v="2014-09-14T04:34:57"/>
    <x v="3"/>
    <b v="0"/>
    <n v="0"/>
    <b v="0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2854"/>
    <d v="2015-05-07T17:11:59"/>
    <x v="0"/>
    <b v="0"/>
    <n v="14"/>
    <b v="0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2855"/>
    <d v="2016-01-29T23:34:00"/>
    <x v="2"/>
    <b v="0"/>
    <n v="5"/>
    <b v="0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2856"/>
    <d v="2015-08-08T21:34:00"/>
    <x v="0"/>
    <b v="0"/>
    <n v="6"/>
    <b v="0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2857"/>
    <d v="2017-02-20T18:00:00"/>
    <x v="1"/>
    <b v="0"/>
    <n v="15"/>
    <b v="0"/>
    <x v="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x v="2858"/>
    <d v="2014-12-05T11:28:00"/>
    <x v="3"/>
    <b v="0"/>
    <n v="0"/>
    <b v="0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2859"/>
    <d v="2015-10-16T08:41:44"/>
    <x v="0"/>
    <b v="0"/>
    <n v="1"/>
    <b v="0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2860"/>
    <d v="2016-06-19T19:12:56"/>
    <x v="2"/>
    <b v="0"/>
    <n v="9"/>
    <b v="0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2861"/>
    <d v="2015-09-24T14:10:48"/>
    <x v="0"/>
    <b v="0"/>
    <n v="3"/>
    <b v="0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2862"/>
    <d v="2014-06-24T18:57:09"/>
    <x v="3"/>
    <b v="0"/>
    <n v="3"/>
    <b v="0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2863"/>
    <d v="2014-09-09T16:12:03"/>
    <x v="3"/>
    <b v="0"/>
    <n v="1"/>
    <b v="0"/>
    <x v="6"/>
  </r>
  <r>
    <n v="2864"/>
    <s v="'Haunting Julia' by Alan Ayckbourn"/>
    <s v="Accessible, original theatre for all!"/>
    <n v="2500"/>
    <n v="40"/>
    <x v="2"/>
    <s v="GB"/>
    <s v="GBP"/>
    <n v="1437139080"/>
    <n v="1434552207"/>
    <x v="2864"/>
    <d v="2015-07-17T13:18:00"/>
    <x v="0"/>
    <b v="0"/>
    <n v="3"/>
    <b v="0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2865"/>
    <d v="2015-01-06T02:44:19"/>
    <x v="0"/>
    <b v="0"/>
    <n v="0"/>
    <b v="0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2866"/>
    <d v="2016-10-14T22:00:00"/>
    <x v="2"/>
    <b v="0"/>
    <n v="2"/>
    <b v="0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2867"/>
    <d v="2016-07-04T04:00:00"/>
    <x v="2"/>
    <b v="0"/>
    <n v="10"/>
    <b v="0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2868"/>
    <d v="2016-10-05T19:50:54"/>
    <x v="2"/>
    <b v="0"/>
    <n v="60"/>
    <b v="0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2869"/>
    <d v="2016-07-19T14:14:41"/>
    <x v="2"/>
    <b v="0"/>
    <n v="5"/>
    <b v="0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2870"/>
    <d v="2014-05-17T04:32:45"/>
    <x v="3"/>
    <b v="0"/>
    <n v="9"/>
    <b v="0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2871"/>
    <d v="2014-12-21T17:43:33"/>
    <x v="3"/>
    <b v="0"/>
    <n v="13"/>
    <b v="0"/>
    <x v="6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2872"/>
    <d v="2015-06-20T02:47:18"/>
    <x v="0"/>
    <b v="0"/>
    <n v="0"/>
    <b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2873"/>
    <d v="2015-01-28T19:37:11"/>
    <x v="0"/>
    <b v="0"/>
    <n v="8"/>
    <b v="0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2874"/>
    <d v="2017-01-17T20:16:26"/>
    <x v="1"/>
    <b v="0"/>
    <n v="3"/>
    <b v="0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2875"/>
    <d v="2016-05-05T03:04:53"/>
    <x v="2"/>
    <b v="0"/>
    <n v="3"/>
    <b v="0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2876"/>
    <d v="2015-07-16T17:51:19"/>
    <x v="0"/>
    <b v="0"/>
    <n v="0"/>
    <b v="0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2877"/>
    <d v="2016-11-30T17:00:00"/>
    <x v="2"/>
    <b v="0"/>
    <n v="6"/>
    <b v="0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2878"/>
    <d v="2015-07-03T14:46:35"/>
    <x v="0"/>
    <b v="0"/>
    <n v="4"/>
    <b v="0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2879"/>
    <d v="2016-01-20T17:24:21"/>
    <x v="2"/>
    <b v="0"/>
    <n v="1"/>
    <b v="0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2880"/>
    <d v="2015-08-20T17:05:00"/>
    <x v="0"/>
    <b v="0"/>
    <n v="29"/>
    <b v="0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2881"/>
    <d v="2014-12-03T15:20:36"/>
    <x v="3"/>
    <b v="0"/>
    <n v="0"/>
    <b v="0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2882"/>
    <d v="2016-05-01T14:18:38"/>
    <x v="2"/>
    <b v="0"/>
    <n v="4"/>
    <b v="0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2883"/>
    <d v="2016-02-06T04:59:00"/>
    <x v="2"/>
    <b v="0"/>
    <n v="5"/>
    <b v="0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2884"/>
    <d v="2014-12-05T17:27:15"/>
    <x v="3"/>
    <b v="0"/>
    <n v="4"/>
    <b v="0"/>
    <x v="6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2885"/>
    <d v="2015-03-14T00:50:01"/>
    <x v="0"/>
    <b v="0"/>
    <n v="5"/>
    <b v="0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2886"/>
    <d v="2015-09-19T03:59:00"/>
    <x v="0"/>
    <b v="0"/>
    <n v="1"/>
    <b v="0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2887"/>
    <d v="2015-01-11T10:15:24"/>
    <x v="0"/>
    <b v="0"/>
    <n v="1"/>
    <b v="0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2888"/>
    <d v="2014-10-18T04:59:00"/>
    <x v="3"/>
    <b v="0"/>
    <n v="0"/>
    <b v="0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2889"/>
    <d v="2014-08-29T20:43:05"/>
    <x v="3"/>
    <b v="0"/>
    <n v="14"/>
    <b v="0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2890"/>
    <d v="2014-08-09T03:00:00"/>
    <x v="3"/>
    <b v="0"/>
    <n v="3"/>
    <b v="0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2891"/>
    <d v="2016-04-15T20:12:08"/>
    <x v="2"/>
    <b v="0"/>
    <n v="10"/>
    <b v="0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2892"/>
    <d v="2014-08-25T21:00:00"/>
    <x v="3"/>
    <b v="0"/>
    <n v="17"/>
    <b v="0"/>
    <x v="6"/>
  </r>
  <r>
    <n v="2893"/>
    <s v="REDISCOVERING KIA THE PLAY"/>
    <s v="Fundraising for REDISCOVERING KIA THE PLAY"/>
    <n v="5000"/>
    <n v="25"/>
    <x v="2"/>
    <s v="US"/>
    <s v="USD"/>
    <n v="1420768800"/>
    <n v="1415644395"/>
    <x v="2893"/>
    <d v="2015-01-09T02:00:00"/>
    <x v="0"/>
    <b v="0"/>
    <n v="2"/>
    <b v="0"/>
    <x v="6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2894"/>
    <d v="2015-04-03T22:40:15"/>
    <x v="0"/>
    <b v="0"/>
    <n v="0"/>
    <b v="0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2895"/>
    <d v="2014-06-22T21:00:00"/>
    <x v="3"/>
    <b v="0"/>
    <n v="4"/>
    <b v="0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x v="2896"/>
    <d v="2016-12-12T06:00:00"/>
    <x v="2"/>
    <b v="0"/>
    <n v="12"/>
    <b v="0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2897"/>
    <d v="2015-10-11T15:29:05"/>
    <x v="0"/>
    <b v="0"/>
    <n v="3"/>
    <b v="0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2898"/>
    <d v="2015-10-31T15:57:33"/>
    <x v="0"/>
    <b v="0"/>
    <n v="12"/>
    <b v="0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2899"/>
    <d v="2016-07-24T01:52:38"/>
    <x v="2"/>
    <b v="0"/>
    <n v="0"/>
    <b v="0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2900"/>
    <d v="2014-08-09T05:37:12"/>
    <x v="3"/>
    <b v="0"/>
    <n v="7"/>
    <b v="0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2901"/>
    <d v="2015-02-07T21:42:19"/>
    <x v="0"/>
    <b v="0"/>
    <n v="2"/>
    <b v="0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2902"/>
    <d v="2015-08-24T10:33:16"/>
    <x v="0"/>
    <b v="0"/>
    <n v="1"/>
    <b v="0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2903"/>
    <d v="2015-09-09T04:00:18"/>
    <x v="0"/>
    <b v="0"/>
    <n v="4"/>
    <b v="0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2904"/>
    <d v="2014-11-09T12:00:00"/>
    <x v="3"/>
    <b v="0"/>
    <n v="4"/>
    <b v="0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2905"/>
    <d v="2016-09-07T01:21:53"/>
    <x v="2"/>
    <b v="0"/>
    <n v="17"/>
    <b v="0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2906"/>
    <d v="2015-08-01T01:00:00"/>
    <x v="0"/>
    <b v="0"/>
    <n v="7"/>
    <b v="0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2907"/>
    <d v="2016-05-14T21:03:57"/>
    <x v="2"/>
    <b v="0"/>
    <n v="2"/>
    <b v="0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2908"/>
    <d v="2016-06-08T17:33:39"/>
    <x v="2"/>
    <b v="0"/>
    <n v="5"/>
    <b v="0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2909"/>
    <d v="2014-11-25T19:46:00"/>
    <x v="3"/>
    <b v="0"/>
    <n v="1"/>
    <b v="0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2910"/>
    <d v="2015-06-12T20:11:27"/>
    <x v="0"/>
    <b v="0"/>
    <n v="1"/>
    <b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2911"/>
    <d v="2015-06-27T18:27:06"/>
    <x v="0"/>
    <b v="0"/>
    <n v="14"/>
    <b v="0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2912"/>
    <d v="2016-01-15T03:09:34"/>
    <x v="2"/>
    <b v="0"/>
    <n v="26"/>
    <b v="0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2913"/>
    <d v="2014-09-06T22:08:59"/>
    <x v="3"/>
    <b v="0"/>
    <n v="2"/>
    <b v="0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2914"/>
    <d v="2015-03-14T20:46:34"/>
    <x v="0"/>
    <b v="0"/>
    <n v="1"/>
    <b v="0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2915"/>
    <d v="2016-03-16T08:33:10"/>
    <x v="2"/>
    <b v="0"/>
    <n v="3"/>
    <b v="0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2916"/>
    <d v="2014-05-19T11:26:29"/>
    <x v="3"/>
    <b v="0"/>
    <n v="7"/>
    <b v="0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2917"/>
    <d v="2015-09-16T05:37:27"/>
    <x v="0"/>
    <b v="0"/>
    <n v="9"/>
    <b v="0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2918"/>
    <d v="2015-10-29T15:06:47"/>
    <x v="0"/>
    <b v="0"/>
    <n v="20"/>
    <b v="0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2919"/>
    <d v="2014-08-05T14:52:09"/>
    <x v="3"/>
    <b v="0"/>
    <n v="6"/>
    <b v="0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2920"/>
    <d v="2015-03-25T18:01:10"/>
    <x v="0"/>
    <b v="0"/>
    <n v="13"/>
    <b v="0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2921"/>
    <d v="2014-09-25T21:16:44"/>
    <x v="3"/>
    <b v="0"/>
    <n v="3"/>
    <b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2922"/>
    <d v="2015-05-18T20:58:47"/>
    <x v="0"/>
    <b v="0"/>
    <n v="6"/>
    <b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2923"/>
    <d v="2015-01-24T03:00:00"/>
    <x v="0"/>
    <b v="0"/>
    <n v="10"/>
    <b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2924"/>
    <d v="2015-05-09T03:59:00"/>
    <x v="0"/>
    <b v="0"/>
    <n v="147"/>
    <b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2925"/>
    <d v="2014-09-11T14:01:08"/>
    <x v="3"/>
    <b v="0"/>
    <n v="199"/>
    <b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2926"/>
    <d v="2015-02-23T18:22:59"/>
    <x v="0"/>
    <b v="0"/>
    <n v="50"/>
    <b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2927"/>
    <d v="2014-07-15T05:00:00"/>
    <x v="3"/>
    <b v="0"/>
    <n v="21"/>
    <b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2928"/>
    <d v="2016-03-04T23:57:26"/>
    <x v="2"/>
    <b v="0"/>
    <n v="24"/>
    <b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2929"/>
    <d v="2014-05-25T13:32:38"/>
    <x v="3"/>
    <b v="0"/>
    <n v="32"/>
    <b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2930"/>
    <d v="2015-05-07T14:01:04"/>
    <x v="0"/>
    <b v="0"/>
    <n v="62"/>
    <b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2931"/>
    <d v="2014-09-15T06:08:00"/>
    <x v="3"/>
    <b v="0"/>
    <n v="9"/>
    <b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2932"/>
    <d v="2015-02-21T11:00:00"/>
    <x v="0"/>
    <b v="0"/>
    <n v="38"/>
    <b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2933"/>
    <d v="2016-06-04T22:57:33"/>
    <x v="2"/>
    <b v="0"/>
    <n v="54"/>
    <b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2934"/>
    <d v="2014-06-15T15:16:04"/>
    <x v="3"/>
    <b v="0"/>
    <n v="37"/>
    <b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2935"/>
    <d v="2016-08-29T17:00:00"/>
    <x v="2"/>
    <b v="0"/>
    <n v="39"/>
    <b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2936"/>
    <d v="2014-10-13T04:59:00"/>
    <x v="3"/>
    <b v="0"/>
    <n v="34"/>
    <b v="1"/>
    <x v="4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2937"/>
    <d v="2014-07-13T10:58:33"/>
    <x v="3"/>
    <b v="0"/>
    <n v="55"/>
    <b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2938"/>
    <d v="2015-01-30T16:53:34"/>
    <x v="0"/>
    <b v="0"/>
    <n v="32"/>
    <b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2939"/>
    <d v="2014-08-28T01:00:00"/>
    <x v="3"/>
    <b v="0"/>
    <n v="25"/>
    <b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2940"/>
    <d v="2015-01-18T18:33:38"/>
    <x v="0"/>
    <b v="0"/>
    <n v="33"/>
    <b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2941"/>
    <d v="2015-03-01T23:02:35"/>
    <x v="0"/>
    <b v="0"/>
    <n v="1"/>
    <b v="0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2942"/>
    <d v="2015-12-16T20:18:00"/>
    <x v="0"/>
    <b v="0"/>
    <n v="202"/>
    <b v="0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2943"/>
    <d v="2015-04-13T03:06:20"/>
    <x v="0"/>
    <b v="0"/>
    <n v="0"/>
    <b v="0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2944"/>
    <d v="2015-06-07T21:56:38"/>
    <x v="0"/>
    <b v="0"/>
    <n v="1"/>
    <b v="0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2945"/>
    <d v="2015-05-24T03:21:00"/>
    <x v="0"/>
    <b v="0"/>
    <n v="0"/>
    <b v="0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2946"/>
    <d v="2016-08-15T12:44:52"/>
    <x v="2"/>
    <b v="0"/>
    <n v="2"/>
    <b v="0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2947"/>
    <d v="2016-11-24T17:11:00"/>
    <x v="2"/>
    <b v="0"/>
    <n v="13"/>
    <b v="0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2948"/>
    <d v="2015-06-02T15:34:53"/>
    <x v="0"/>
    <b v="0"/>
    <n v="9"/>
    <b v="0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2949"/>
    <d v="2015-11-19T20:45:17"/>
    <x v="0"/>
    <b v="0"/>
    <n v="2"/>
    <b v="0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2950"/>
    <d v="2016-01-23T08:45:52"/>
    <x v="2"/>
    <b v="0"/>
    <n v="0"/>
    <b v="0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2951"/>
    <d v="2014-10-05T19:16:13"/>
    <x v="3"/>
    <b v="0"/>
    <n v="58"/>
    <b v="0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2952"/>
    <d v="2016-10-17T04:00:00"/>
    <x v="2"/>
    <b v="0"/>
    <n v="8"/>
    <b v="0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2953"/>
    <d v="2015-10-08T19:00:21"/>
    <x v="0"/>
    <b v="0"/>
    <n v="3"/>
    <b v="0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2954"/>
    <d v="2017-03-16T13:00:03"/>
    <x v="1"/>
    <b v="0"/>
    <n v="0"/>
    <b v="0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2955"/>
    <d v="2015-06-16T17:47:29"/>
    <x v="0"/>
    <b v="0"/>
    <n v="11"/>
    <b v="0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2956"/>
    <d v="2016-05-04T23:00:50"/>
    <x v="2"/>
    <b v="0"/>
    <n v="20"/>
    <b v="0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2957"/>
    <d v="2015-03-27T23:16:12"/>
    <x v="0"/>
    <b v="0"/>
    <n v="3"/>
    <b v="0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2958"/>
    <d v="2016-05-08T17:41:57"/>
    <x v="2"/>
    <b v="0"/>
    <n v="0"/>
    <b v="0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2959"/>
    <d v="2016-06-07T00:12:05"/>
    <x v="2"/>
    <b v="0"/>
    <n v="0"/>
    <b v="0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2960"/>
    <d v="2014-09-11T18:10:23"/>
    <x v="3"/>
    <b v="0"/>
    <n v="0"/>
    <b v="0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2961"/>
    <d v="2015-03-26T04:00:00"/>
    <x v="0"/>
    <b v="0"/>
    <n v="108"/>
    <b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2962"/>
    <d v="2015-03-01T06:59:00"/>
    <x v="0"/>
    <b v="0"/>
    <n v="20"/>
    <b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2963"/>
    <d v="2015-07-02T11:17:04"/>
    <x v="0"/>
    <b v="0"/>
    <n v="98"/>
    <b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2964"/>
    <d v="2014-08-06T21:32:00"/>
    <x v="3"/>
    <b v="0"/>
    <n v="196"/>
    <b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2965"/>
    <d v="2015-07-07T17:30:33"/>
    <x v="0"/>
    <b v="0"/>
    <n v="39"/>
    <b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2966"/>
    <d v="2015-09-16T17:43:32"/>
    <x v="0"/>
    <b v="0"/>
    <n v="128"/>
    <b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2967"/>
    <d v="2015-03-09T03:44:52"/>
    <x v="0"/>
    <b v="0"/>
    <n v="71"/>
    <b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2968"/>
    <d v="2016-08-17T03:59:00"/>
    <x v="2"/>
    <b v="0"/>
    <n v="47"/>
    <b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2969"/>
    <d v="2015-05-03T22:51:00"/>
    <x v="0"/>
    <b v="0"/>
    <n v="17"/>
    <b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2970"/>
    <d v="2014-07-18T16:04:11"/>
    <x v="3"/>
    <b v="0"/>
    <n v="91"/>
    <b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2971"/>
    <d v="2014-08-31T15:47:58"/>
    <x v="3"/>
    <b v="0"/>
    <n v="43"/>
    <b v="1"/>
    <x v="6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2972"/>
    <d v="2016-12-05T01:00:00"/>
    <x v="2"/>
    <b v="0"/>
    <n v="17"/>
    <b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2973"/>
    <d v="2016-01-01T04:00:00"/>
    <x v="2"/>
    <b v="0"/>
    <n v="33"/>
    <b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2974"/>
    <d v="2014-09-26T01:35:00"/>
    <x v="3"/>
    <b v="0"/>
    <n v="87"/>
    <b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2975"/>
    <d v="2014-11-27T03:00:00"/>
    <x v="3"/>
    <b v="0"/>
    <n v="113"/>
    <b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2976"/>
    <d v="2016-03-13T12:00:00"/>
    <x v="2"/>
    <b v="0"/>
    <n v="14"/>
    <b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2977"/>
    <d v="2015-03-23T02:14:00"/>
    <x v="0"/>
    <b v="0"/>
    <n v="30"/>
    <b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2978"/>
    <d v="2014-10-20T05:59:00"/>
    <x v="3"/>
    <b v="0"/>
    <n v="16"/>
    <b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2979"/>
    <d v="2015-01-06T06:00:00"/>
    <x v="0"/>
    <b v="0"/>
    <n v="46"/>
    <b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2980"/>
    <d v="2015-08-24T02:00:00"/>
    <x v="0"/>
    <b v="0"/>
    <n v="24"/>
    <b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2981"/>
    <d v="2015-09-23T13:25:56"/>
    <x v="0"/>
    <b v="1"/>
    <n v="97"/>
    <b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2982"/>
    <d v="2016-02-11T16:29:03"/>
    <x v="2"/>
    <b v="1"/>
    <n v="59"/>
    <b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2983"/>
    <d v="2014-11-11T16:10:36"/>
    <x v="3"/>
    <b v="1"/>
    <n v="1095"/>
    <b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2984"/>
    <d v="2016-08-24T06:41:21"/>
    <x v="2"/>
    <b v="1"/>
    <n v="218"/>
    <b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2985"/>
    <d v="2016-10-31T04:00:00"/>
    <x v="2"/>
    <b v="0"/>
    <n v="111"/>
    <b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2986"/>
    <d v="2016-05-01T11:00:06"/>
    <x v="2"/>
    <b v="0"/>
    <n v="56"/>
    <b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2987"/>
    <d v="2016-10-13T00:00:00"/>
    <x v="2"/>
    <b v="0"/>
    <n v="265"/>
    <b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2988"/>
    <d v="2016-06-20T08:41:21"/>
    <x v="2"/>
    <b v="0"/>
    <n v="28"/>
    <b v="1"/>
    <x v="38"/>
  </r>
  <r>
    <n v="2989"/>
    <s v="Let's Light Up The Gem!"/>
    <s v="Bring the movies back to Bethel, Maine."/>
    <n v="20000"/>
    <n v="35307"/>
    <x v="0"/>
    <s v="US"/>
    <s v="USD"/>
    <n v="1450673940"/>
    <n v="1448756962"/>
    <x v="2989"/>
    <d v="2015-12-21T04:59:00"/>
    <x v="0"/>
    <b v="0"/>
    <n v="364"/>
    <b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2990"/>
    <d v="2016-01-07T13:47:00"/>
    <x v="2"/>
    <b v="0"/>
    <n v="27"/>
    <b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2991"/>
    <d v="2017-01-27T20:05:30"/>
    <x v="1"/>
    <b v="0"/>
    <n v="93"/>
    <b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2992"/>
    <d v="2016-10-09T18:25:10"/>
    <x v="2"/>
    <b v="0"/>
    <n v="64"/>
    <b v="1"/>
    <x v="38"/>
  </r>
  <r>
    <n v="2993"/>
    <s v="TRUE WEST: Think, Dog! Productions"/>
    <s v="Help us build the Kitchen from Hell!"/>
    <n v="1000"/>
    <n v="1003"/>
    <x v="0"/>
    <s v="US"/>
    <s v="USD"/>
    <n v="1455998867"/>
    <n v="1453406867"/>
    <x v="2993"/>
    <d v="2016-02-20T20:07:47"/>
    <x v="2"/>
    <b v="0"/>
    <n v="22"/>
    <b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2994"/>
    <d v="2014-10-03T11:29:32"/>
    <x v="3"/>
    <b v="0"/>
    <n v="59"/>
    <b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2995"/>
    <d v="2017-01-19T15:57:51"/>
    <x v="1"/>
    <b v="0"/>
    <n v="249"/>
    <b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2996"/>
    <d v="2015-05-26T21:54:00"/>
    <x v="0"/>
    <b v="0"/>
    <n v="392"/>
    <b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2997"/>
    <d v="2017-02-27T04:59:00"/>
    <x v="1"/>
    <b v="0"/>
    <n v="115"/>
    <b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2998"/>
    <d v="2014-06-16T04:25:00"/>
    <x v="3"/>
    <b v="0"/>
    <n v="433"/>
    <b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2999"/>
    <d v="2017-03-01T02:00:00"/>
    <x v="1"/>
    <b v="0"/>
    <n v="20"/>
    <b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3000"/>
    <d v="2017-01-31T18:00:00"/>
    <x v="1"/>
    <b v="0"/>
    <n v="8"/>
    <b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3001"/>
    <d v="2016-07-13T21:29:42"/>
    <x v="2"/>
    <b v="0"/>
    <n v="175"/>
    <b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3002"/>
    <d v="2012-12-26T20:04:12"/>
    <x v="5"/>
    <b v="0"/>
    <n v="104"/>
    <b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3003"/>
    <d v="2016-03-01T05:59:00"/>
    <x v="2"/>
    <b v="0"/>
    <n v="17"/>
    <b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3004"/>
    <d v="2014-11-15T22:08:44"/>
    <x v="3"/>
    <b v="0"/>
    <n v="277"/>
    <b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3005"/>
    <d v="2014-10-06T16:11:45"/>
    <x v="3"/>
    <b v="0"/>
    <n v="118"/>
    <b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3006"/>
    <d v="2014-12-14T18:09:51"/>
    <x v="3"/>
    <b v="0"/>
    <n v="97"/>
    <b v="1"/>
    <x v="38"/>
  </r>
  <r>
    <n v="3007"/>
    <s v="Bethlem"/>
    <s v="Consuite for 2015 CoreCon.  An adventure into insanity."/>
    <n v="600"/>
    <n v="1080"/>
    <x v="0"/>
    <s v="US"/>
    <s v="USD"/>
    <n v="1429938683"/>
    <n v="1428124283"/>
    <x v="3007"/>
    <d v="2015-04-25T05:11:23"/>
    <x v="0"/>
    <b v="0"/>
    <n v="20"/>
    <b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3008"/>
    <d v="2016-01-21T05:05:19"/>
    <x v="2"/>
    <b v="0"/>
    <n v="26"/>
    <b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3009"/>
    <d v="2014-11-26T14:40:40"/>
    <x v="3"/>
    <b v="0"/>
    <n v="128"/>
    <b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3010"/>
    <d v="2015-02-21T19:58:39"/>
    <x v="0"/>
    <b v="0"/>
    <n v="15"/>
    <b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3011"/>
    <d v="2015-12-23T22:59:00"/>
    <x v="0"/>
    <b v="0"/>
    <n v="25"/>
    <b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3012"/>
    <d v="2015-02-10T16:52:10"/>
    <x v="0"/>
    <b v="0"/>
    <n v="55"/>
    <b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3013"/>
    <d v="2015-06-21T20:04:09"/>
    <x v="0"/>
    <b v="0"/>
    <n v="107"/>
    <b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3014"/>
    <d v="2014-11-05T05:00:00"/>
    <x v="3"/>
    <b v="0"/>
    <n v="557"/>
    <b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3015"/>
    <d v="2014-06-11T04:00:00"/>
    <x v="3"/>
    <b v="0"/>
    <n v="40"/>
    <b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3016"/>
    <d v="2014-07-18T13:09:12"/>
    <x v="3"/>
    <b v="0"/>
    <n v="36"/>
    <b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3017"/>
    <d v="2014-08-20T20:24:03"/>
    <x v="3"/>
    <b v="0"/>
    <n v="159"/>
    <b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3018"/>
    <d v="2015-07-20T22:00:00"/>
    <x v="0"/>
    <b v="0"/>
    <n v="41"/>
    <b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3019"/>
    <d v="2014-05-27T03:00:00"/>
    <x v="3"/>
    <b v="0"/>
    <n v="226"/>
    <b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3020"/>
    <d v="2015-08-14T20:18:53"/>
    <x v="0"/>
    <b v="0"/>
    <n v="30"/>
    <b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3021"/>
    <d v="2016-11-22T05:59:00"/>
    <x v="2"/>
    <b v="0"/>
    <n v="103"/>
    <b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3022"/>
    <d v="2016-08-27T22:53:29"/>
    <x v="2"/>
    <b v="0"/>
    <n v="62"/>
    <b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3023"/>
    <d v="2015-06-11T16:13:06"/>
    <x v="0"/>
    <b v="0"/>
    <n v="6"/>
    <b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3024"/>
    <d v="2012-10-06T23:51:15"/>
    <x v="5"/>
    <b v="0"/>
    <n v="182"/>
    <b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3025"/>
    <d v="2014-05-30T16:00:00"/>
    <x v="3"/>
    <b v="0"/>
    <n v="145"/>
    <b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3026"/>
    <d v="2017-03-03T11:01:32"/>
    <x v="1"/>
    <b v="0"/>
    <n v="25"/>
    <b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3027"/>
    <d v="2015-03-20T15:54:11"/>
    <x v="0"/>
    <b v="0"/>
    <n v="320"/>
    <b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3028"/>
    <d v="2016-08-15T06:20:25"/>
    <x v="2"/>
    <b v="0"/>
    <n v="99"/>
    <b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3029"/>
    <d v="2014-11-18T04:35:00"/>
    <x v="3"/>
    <b v="0"/>
    <n v="348"/>
    <b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3030"/>
    <d v="2015-09-16T17:56:11"/>
    <x v="0"/>
    <b v="0"/>
    <n v="41"/>
    <b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3031"/>
    <d v="2016-10-14T21:10:47"/>
    <x v="2"/>
    <b v="0"/>
    <n v="29"/>
    <b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3032"/>
    <d v="2015-09-11T01:04:19"/>
    <x v="0"/>
    <b v="0"/>
    <n v="25"/>
    <b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3033"/>
    <d v="2016-08-18T02:38:45"/>
    <x v="2"/>
    <b v="0"/>
    <n v="23"/>
    <b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3034"/>
    <d v="2016-11-01T03:59:00"/>
    <x v="2"/>
    <b v="0"/>
    <n v="1260"/>
    <b v="1"/>
    <x v="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3035"/>
    <d v="2013-05-04T13:26:49"/>
    <x v="4"/>
    <b v="0"/>
    <n v="307"/>
    <b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3036"/>
    <d v="2013-08-16T11:59:00"/>
    <x v="4"/>
    <b v="0"/>
    <n v="329"/>
    <b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3037"/>
    <d v="2010-10-02T04:59:00"/>
    <x v="7"/>
    <b v="0"/>
    <n v="32"/>
    <b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3038"/>
    <d v="2016-03-04T06:03:17"/>
    <x v="2"/>
    <b v="0"/>
    <n v="27"/>
    <b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3039"/>
    <d v="2013-12-29T07:59:00"/>
    <x v="4"/>
    <b v="0"/>
    <n v="236"/>
    <b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3040"/>
    <d v="2015-06-26T23:00:00"/>
    <x v="0"/>
    <b v="0"/>
    <n v="42"/>
    <b v="1"/>
    <x v="38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3041"/>
    <d v="2016-01-20T20:50:48"/>
    <x v="2"/>
    <b v="0"/>
    <n v="95"/>
    <b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3042"/>
    <d v="2015-10-06T16:30:47"/>
    <x v="0"/>
    <b v="0"/>
    <n v="37"/>
    <b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3043"/>
    <d v="2015-04-16T02:50:00"/>
    <x v="0"/>
    <b v="0"/>
    <n v="128"/>
    <b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3044"/>
    <d v="2016-02-02T17:26:38"/>
    <x v="2"/>
    <b v="0"/>
    <n v="156"/>
    <b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3045"/>
    <d v="2014-08-22T03:44:15"/>
    <x v="3"/>
    <b v="0"/>
    <n v="64"/>
    <b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3046"/>
    <d v="2014-09-10T04:52:00"/>
    <x v="3"/>
    <b v="0"/>
    <n v="58"/>
    <b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3047"/>
    <d v="2016-04-27T13:16:00"/>
    <x v="2"/>
    <b v="0"/>
    <n v="20"/>
    <b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3048"/>
    <d v="2014-12-31T21:22:00"/>
    <x v="3"/>
    <b v="0"/>
    <n v="47"/>
    <b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3049"/>
    <d v="2015-06-14T00:20:55"/>
    <x v="0"/>
    <b v="0"/>
    <n v="54"/>
    <b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3050"/>
    <d v="2016-05-05T04:02:40"/>
    <x v="2"/>
    <b v="0"/>
    <n v="9"/>
    <b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3051"/>
    <d v="2017-02-08T09:59:05"/>
    <x v="1"/>
    <b v="1"/>
    <n v="35"/>
    <b v="0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3052"/>
    <d v="2015-05-28T15:59:00"/>
    <x v="0"/>
    <b v="0"/>
    <n v="2"/>
    <b v="0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3053"/>
    <d v="2014-10-02T03:59:00"/>
    <x v="3"/>
    <b v="0"/>
    <n v="3"/>
    <b v="0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3054"/>
    <d v="2015-03-02T01:04:00"/>
    <x v="0"/>
    <b v="0"/>
    <n v="0"/>
    <b v="0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3055"/>
    <d v="2015-01-09T22:59:50"/>
    <x v="0"/>
    <b v="0"/>
    <n v="1"/>
    <b v="0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3056"/>
    <d v="2014-09-29T15:16:24"/>
    <x v="3"/>
    <b v="0"/>
    <n v="0"/>
    <b v="0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3057"/>
    <d v="2016-04-03T14:36:51"/>
    <x v="2"/>
    <b v="0"/>
    <n v="0"/>
    <b v="0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3058"/>
    <d v="2016-05-20T08:59:00"/>
    <x v="2"/>
    <b v="0"/>
    <n v="3"/>
    <b v="0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3059"/>
    <d v="2014-08-08T22:27:26"/>
    <x v="3"/>
    <b v="0"/>
    <n v="11"/>
    <b v="0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3060"/>
    <d v="2015-09-28T06:35:34"/>
    <x v="0"/>
    <b v="0"/>
    <n v="6"/>
    <b v="0"/>
    <x v="38"/>
  </r>
  <r>
    <n v="3061"/>
    <s v="Help Save Parkway Cinemas!"/>
    <s v="Save a historic Local theater."/>
    <n v="1000000"/>
    <n v="0"/>
    <x v="2"/>
    <s v="US"/>
    <s v="USD"/>
    <n v="1407955748"/>
    <n v="1405363748"/>
    <x v="3061"/>
    <d v="2014-08-13T18:49:08"/>
    <x v="3"/>
    <b v="0"/>
    <n v="0"/>
    <b v="0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3062"/>
    <d v="2015-09-30T18:00:00"/>
    <x v="0"/>
    <b v="0"/>
    <n v="67"/>
    <b v="0"/>
    <x v="3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3063"/>
    <d v="2016-10-22T22:08:58"/>
    <x v="2"/>
    <b v="0"/>
    <n v="23"/>
    <b v="0"/>
    <x v="3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3064"/>
    <d v="2015-11-22T06:59:00"/>
    <x v="0"/>
    <b v="0"/>
    <n v="72"/>
    <b v="0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3065"/>
    <d v="2014-07-30T01:19:32"/>
    <x v="3"/>
    <b v="0"/>
    <n v="2"/>
    <b v="0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3066"/>
    <d v="2016-07-10T05:28:57"/>
    <x v="2"/>
    <b v="0"/>
    <n v="15"/>
    <b v="0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3067"/>
    <d v="2015-09-09T22:31:19"/>
    <x v="0"/>
    <b v="0"/>
    <n v="1"/>
    <b v="0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3068"/>
    <d v="2015-10-16T16:35:52"/>
    <x v="0"/>
    <b v="0"/>
    <n v="2"/>
    <b v="0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3069"/>
    <d v="2014-12-14T20:00:34"/>
    <x v="3"/>
    <b v="0"/>
    <n v="7"/>
    <b v="0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3070"/>
    <d v="2016-12-07T17:36:09"/>
    <x v="2"/>
    <b v="0"/>
    <n v="16"/>
    <b v="0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3071"/>
    <d v="2015-04-21T05:59:00"/>
    <x v="0"/>
    <b v="0"/>
    <n v="117"/>
    <b v="0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3072"/>
    <d v="2016-10-30T01:46:00"/>
    <x v="2"/>
    <b v="0"/>
    <n v="2"/>
    <b v="0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3073"/>
    <d v="2015-06-14T19:19:00"/>
    <x v="0"/>
    <b v="0"/>
    <n v="7"/>
    <b v="0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3074"/>
    <d v="2016-03-10T13:42:39"/>
    <x v="2"/>
    <b v="0"/>
    <n v="3"/>
    <b v="0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3075"/>
    <d v="2016-08-19T02:27:20"/>
    <x v="2"/>
    <b v="0"/>
    <n v="20"/>
    <b v="0"/>
    <x v="38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3076"/>
    <d v="2015-10-09T15:38:43"/>
    <x v="0"/>
    <b v="0"/>
    <n v="50"/>
    <b v="0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3077"/>
    <d v="2017-03-02T22:57:58"/>
    <x v="1"/>
    <b v="0"/>
    <n v="2"/>
    <b v="0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3078"/>
    <d v="2015-02-26T03:19:55"/>
    <x v="0"/>
    <b v="0"/>
    <n v="3"/>
    <b v="0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3079"/>
    <d v="2015-03-22T16:07:15"/>
    <x v="0"/>
    <b v="0"/>
    <n v="27"/>
    <b v="0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3080"/>
    <d v="2014-12-27T01:40:44"/>
    <x v="3"/>
    <b v="0"/>
    <n v="7"/>
    <b v="0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3081"/>
    <d v="2015-09-20T04:21:31"/>
    <x v="0"/>
    <b v="0"/>
    <n v="5"/>
    <b v="0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3082"/>
    <d v="2015-11-15T23:09:06"/>
    <x v="0"/>
    <b v="0"/>
    <n v="0"/>
    <b v="0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3083"/>
    <d v="2014-09-01T05:00:00"/>
    <x v="3"/>
    <b v="0"/>
    <n v="3"/>
    <b v="0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3084"/>
    <d v="2015-05-05T18:48:00"/>
    <x v="0"/>
    <b v="0"/>
    <n v="6"/>
    <b v="0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3085"/>
    <d v="2015-09-29T21:12:39"/>
    <x v="0"/>
    <b v="0"/>
    <n v="9"/>
    <b v="0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3086"/>
    <d v="2015-08-17T16:05:59"/>
    <x v="0"/>
    <b v="0"/>
    <n v="3"/>
    <b v="0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3087"/>
    <d v="2016-12-21T04:36:30"/>
    <x v="2"/>
    <b v="0"/>
    <n v="2"/>
    <b v="0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3088"/>
    <d v="2015-01-08T13:41:00"/>
    <x v="0"/>
    <b v="0"/>
    <n v="3"/>
    <b v="0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3089"/>
    <d v="2016-07-09T01:59:00"/>
    <x v="2"/>
    <b v="0"/>
    <n v="45"/>
    <b v="0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3090"/>
    <d v="2015-05-01T18:39:05"/>
    <x v="0"/>
    <b v="0"/>
    <n v="9"/>
    <b v="0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3091"/>
    <d v="2016-08-14T22:45:43"/>
    <x v="2"/>
    <b v="0"/>
    <n v="9"/>
    <b v="0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3092"/>
    <d v="2015-10-15T22:00:00"/>
    <x v="0"/>
    <b v="0"/>
    <n v="21"/>
    <b v="0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3093"/>
    <d v="2014-06-01T03:59:00"/>
    <x v="3"/>
    <b v="0"/>
    <n v="17"/>
    <b v="0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3094"/>
    <d v="2015-09-20T19:05:56"/>
    <x v="0"/>
    <b v="0"/>
    <n v="1"/>
    <b v="0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3095"/>
    <d v="2016-08-01T00:36:20"/>
    <x v="2"/>
    <b v="0"/>
    <n v="1"/>
    <b v="0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3096"/>
    <d v="2015-05-20T19:48:46"/>
    <x v="0"/>
    <b v="0"/>
    <n v="14"/>
    <b v="0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3097"/>
    <d v="2016-10-07T14:00:00"/>
    <x v="2"/>
    <b v="0"/>
    <n v="42"/>
    <b v="0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3098"/>
    <d v="2016-02-08T00:17:00"/>
    <x v="2"/>
    <b v="0"/>
    <n v="27"/>
    <b v="0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3099"/>
    <d v="2016-02-12T04:33:11"/>
    <x v="2"/>
    <b v="0"/>
    <n v="5"/>
    <b v="0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3100"/>
    <d v="2014-10-20T14:56:15"/>
    <x v="3"/>
    <b v="0"/>
    <n v="13"/>
    <b v="0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3101"/>
    <d v="2015-07-16T07:56:00"/>
    <x v="0"/>
    <b v="0"/>
    <n v="12"/>
    <b v="0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3102"/>
    <d v="2016-08-23T08:10:18"/>
    <x v="2"/>
    <b v="0"/>
    <n v="90"/>
    <b v="0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3103"/>
    <d v="2015-06-12T03:45:06"/>
    <x v="0"/>
    <b v="0"/>
    <n v="2"/>
    <b v="0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3104"/>
    <d v="2015-02-03T02:00:00"/>
    <x v="0"/>
    <b v="0"/>
    <n v="5"/>
    <b v="0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3105"/>
    <d v="2014-10-19T05:00:00"/>
    <x v="3"/>
    <b v="0"/>
    <n v="31"/>
    <b v="0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3106"/>
    <d v="2015-09-16T22:00:00"/>
    <x v="0"/>
    <b v="0"/>
    <n v="4"/>
    <b v="0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3107"/>
    <d v="2015-05-11T19:32:31"/>
    <x v="0"/>
    <b v="0"/>
    <n v="29"/>
    <b v="0"/>
    <x v="38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3108"/>
    <d v="2015-04-28T15:19:54"/>
    <x v="0"/>
    <b v="0"/>
    <n v="2"/>
    <b v="0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3109"/>
    <d v="2014-08-28T03:00:10"/>
    <x v="3"/>
    <b v="0"/>
    <n v="114"/>
    <b v="0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3110"/>
    <d v="2017-02-19T00:45:19"/>
    <x v="1"/>
    <b v="0"/>
    <n v="1"/>
    <b v="0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3111"/>
    <d v="2014-10-04T14:17:00"/>
    <x v="3"/>
    <b v="0"/>
    <n v="76"/>
    <b v="0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3112"/>
    <d v="2016-11-01T02:55:34"/>
    <x v="2"/>
    <b v="0"/>
    <n v="9"/>
    <b v="0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3113"/>
    <d v="2015-04-17T17:33:02"/>
    <x v="0"/>
    <b v="0"/>
    <n v="37"/>
    <b v="0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3114"/>
    <d v="2014-09-21T15:10:50"/>
    <x v="3"/>
    <b v="0"/>
    <n v="0"/>
    <b v="0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3115"/>
    <d v="2016-06-05T10:43:47"/>
    <x v="2"/>
    <b v="0"/>
    <n v="1"/>
    <b v="0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3116"/>
    <d v="2015-04-01T12:22:05"/>
    <x v="0"/>
    <b v="0"/>
    <n v="10"/>
    <b v="0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3117"/>
    <d v="2016-05-27T13:12:00"/>
    <x v="2"/>
    <b v="0"/>
    <n v="1"/>
    <b v="0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3118"/>
    <d v="2016-07-02T15:35:23"/>
    <x v="2"/>
    <b v="0"/>
    <n v="2"/>
    <b v="0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3119"/>
    <d v="2015-03-27T00:05:32"/>
    <x v="0"/>
    <b v="0"/>
    <n v="1"/>
    <b v="0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3120"/>
    <d v="2016-05-05T21:36:36"/>
    <x v="2"/>
    <b v="0"/>
    <n v="10"/>
    <b v="0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3121"/>
    <d v="2014-09-26T16:18:55"/>
    <x v="3"/>
    <b v="0"/>
    <n v="1"/>
    <b v="0"/>
    <x v="38"/>
  </r>
  <r>
    <n v="3122"/>
    <s v="be back soon (Canceled)"/>
    <s v="cancelled until further notice"/>
    <n v="199"/>
    <n v="116"/>
    <x v="1"/>
    <s v="US"/>
    <s v="USD"/>
    <n v="1478733732"/>
    <n v="1478298132"/>
    <x v="3122"/>
    <d v="2016-11-09T23:22:12"/>
    <x v="2"/>
    <b v="0"/>
    <n v="2"/>
    <b v="0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3123"/>
    <d v="2016-07-09T23:49:58"/>
    <x v="2"/>
    <b v="0"/>
    <n v="348"/>
    <b v="0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3124"/>
    <d v="2015-02-02T18:43:21"/>
    <x v="0"/>
    <b v="0"/>
    <n v="4"/>
    <b v="0"/>
    <x v="38"/>
  </r>
  <r>
    <n v="3125"/>
    <s v="N/A (Canceled)"/>
    <s v="N/A"/>
    <n v="1500000"/>
    <n v="0"/>
    <x v="1"/>
    <s v="US"/>
    <s v="USD"/>
    <n v="1452142672"/>
    <n v="1449550672"/>
    <x v="3125"/>
    <d v="2016-01-07T04:57:52"/>
    <x v="2"/>
    <b v="0"/>
    <n v="0"/>
    <b v="0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3126"/>
    <d v="2016-03-27T23:26:02"/>
    <x v="2"/>
    <b v="0"/>
    <n v="17"/>
    <b v="0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3127"/>
    <d v="2015-03-01T20:33:49"/>
    <x v="0"/>
    <b v="0"/>
    <n v="0"/>
    <b v="0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3128"/>
    <d v="2017-03-16T18:49:01"/>
    <x v="1"/>
    <b v="0"/>
    <n v="117"/>
    <b v="0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3129"/>
    <d v="2017-04-18T19:13:39"/>
    <x v="1"/>
    <b v="0"/>
    <n v="1"/>
    <b v="0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3130"/>
    <d v="2017-04-14T04:59:00"/>
    <x v="1"/>
    <b v="0"/>
    <n v="4"/>
    <b v="0"/>
    <x v="6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3131"/>
    <d v="2017-04-08T12:54:05"/>
    <x v="1"/>
    <b v="0"/>
    <n v="12"/>
    <b v="0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3132"/>
    <d v="2017-04-21T07:24:20"/>
    <x v="1"/>
    <b v="0"/>
    <n v="1"/>
    <b v="0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3133"/>
    <d v="2017-03-24T12:33:54"/>
    <x v="1"/>
    <b v="0"/>
    <n v="16"/>
    <b v="0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3134"/>
    <d v="2017-03-27T16:16:59"/>
    <x v="1"/>
    <b v="0"/>
    <n v="12"/>
    <b v="0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3135"/>
    <d v="2017-04-04T03:38:41"/>
    <x v="1"/>
    <b v="0"/>
    <n v="7"/>
    <b v="0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3136"/>
    <d v="2017-03-31T22:59:00"/>
    <x v="1"/>
    <b v="0"/>
    <n v="22"/>
    <b v="0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3137"/>
    <d v="2017-05-03T19:12:00"/>
    <x v="1"/>
    <b v="0"/>
    <n v="1"/>
    <b v="0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3138"/>
    <d v="2017-04-03T15:30:07"/>
    <x v="1"/>
    <b v="0"/>
    <n v="0"/>
    <b v="0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3139"/>
    <d v="2017-03-25T04:33:00"/>
    <x v="1"/>
    <b v="0"/>
    <n v="6"/>
    <b v="0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3140"/>
    <d v="2017-04-07T16:15:03"/>
    <x v="1"/>
    <b v="0"/>
    <n v="4"/>
    <b v="0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3141"/>
    <d v="2017-04-16T20:00:00"/>
    <x v="1"/>
    <b v="0"/>
    <n v="8"/>
    <b v="0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3142"/>
    <d v="2017-03-19T11:18:59"/>
    <x v="1"/>
    <b v="0"/>
    <n v="3"/>
    <b v="0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3143"/>
    <d v="2017-04-09T08:35:56"/>
    <x v="1"/>
    <b v="0"/>
    <n v="0"/>
    <b v="0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3144"/>
    <d v="2017-03-19T06:00:00"/>
    <x v="1"/>
    <b v="0"/>
    <n v="30"/>
    <b v="0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3145"/>
    <d v="2017-03-27T23:58:54"/>
    <x v="1"/>
    <b v="0"/>
    <n v="0"/>
    <b v="0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3146"/>
    <d v="2017-04-16T15:22:46"/>
    <x v="1"/>
    <b v="0"/>
    <n v="12"/>
    <b v="0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3147"/>
    <d v="2014-11-07T00:15:55"/>
    <x v="3"/>
    <b v="1"/>
    <n v="213"/>
    <b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3148"/>
    <d v="2014-10-01T04:00:00"/>
    <x v="3"/>
    <b v="1"/>
    <n v="57"/>
    <b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3149"/>
    <d v="2012-12-07T02:00:00"/>
    <x v="5"/>
    <b v="1"/>
    <n v="25"/>
    <b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3150"/>
    <d v="2011-01-25T04:00:00"/>
    <x v="6"/>
    <b v="1"/>
    <n v="104"/>
    <b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3151"/>
    <d v="2014-09-10T20:09:34"/>
    <x v="3"/>
    <b v="1"/>
    <n v="34"/>
    <b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3152"/>
    <d v="2013-11-02T20:49:27"/>
    <x v="4"/>
    <b v="1"/>
    <n v="67"/>
    <b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3153"/>
    <d v="2011-05-01T04:59:00"/>
    <x v="6"/>
    <b v="1"/>
    <n v="241"/>
    <b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3154"/>
    <d v="2012-04-01T20:00:58"/>
    <x v="5"/>
    <b v="1"/>
    <n v="123"/>
    <b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3155"/>
    <d v="2012-12-20T11:58:45"/>
    <x v="5"/>
    <b v="1"/>
    <n v="302"/>
    <b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3156"/>
    <d v="2012-06-01T22:52:24"/>
    <x v="5"/>
    <b v="1"/>
    <n v="89"/>
    <b v="1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x v="3157"/>
    <d v="2014-07-19T05:00:00"/>
    <x v="3"/>
    <b v="1"/>
    <n v="41"/>
    <b v="1"/>
    <x v="6"/>
  </r>
  <r>
    <n v="3158"/>
    <s v="Nursery Crimes"/>
    <s v="A 40s crime-noir play using nursery rhyme characters."/>
    <n v="5000"/>
    <n v="5700"/>
    <x v="0"/>
    <s v="US"/>
    <s v="USD"/>
    <n v="1374523752"/>
    <n v="1371931752"/>
    <x v="3158"/>
    <d v="2013-07-22T20:09:12"/>
    <x v="4"/>
    <b v="1"/>
    <n v="69"/>
    <b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3159"/>
    <d v="2012-01-18T23:00:00"/>
    <x v="5"/>
    <b v="1"/>
    <n v="52"/>
    <b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3160"/>
    <d v="2014-08-13T04:59:00"/>
    <x v="3"/>
    <b v="1"/>
    <n v="57"/>
    <b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3161"/>
    <d v="2014-10-15T12:52:02"/>
    <x v="3"/>
    <b v="1"/>
    <n v="74"/>
    <b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3162"/>
    <d v="2014-07-07T02:00:00"/>
    <x v="3"/>
    <b v="1"/>
    <n v="63"/>
    <b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3163"/>
    <d v="2014-06-15T18:05:25"/>
    <x v="3"/>
    <b v="1"/>
    <n v="72"/>
    <b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3164"/>
    <d v="2014-06-09T19:20:15"/>
    <x v="3"/>
    <b v="1"/>
    <n v="71"/>
    <b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3165"/>
    <d v="2011-05-03T03:59:00"/>
    <x v="6"/>
    <b v="1"/>
    <n v="21"/>
    <b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3166"/>
    <d v="2014-11-26T07:59:00"/>
    <x v="3"/>
    <b v="1"/>
    <n v="930"/>
    <b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3167"/>
    <d v="2014-08-02T04:13:01"/>
    <x v="3"/>
    <b v="1"/>
    <n v="55"/>
    <b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3168"/>
    <d v="2014-06-13T22:00:00"/>
    <x v="3"/>
    <b v="1"/>
    <n v="61"/>
    <b v="1"/>
    <x v="6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3169"/>
    <d v="2013-12-13T04:59:00"/>
    <x v="4"/>
    <b v="1"/>
    <n v="82"/>
    <b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3170"/>
    <d v="2014-07-02T04:00:00"/>
    <x v="3"/>
    <b v="1"/>
    <n v="71"/>
    <b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3171"/>
    <d v="2016-05-06T14:35:58"/>
    <x v="2"/>
    <b v="1"/>
    <n v="117"/>
    <b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3172"/>
    <d v="2012-02-14T17:31:08"/>
    <x v="5"/>
    <b v="1"/>
    <n v="29"/>
    <b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3173"/>
    <d v="2014-09-26T21:04:52"/>
    <x v="3"/>
    <b v="1"/>
    <n v="74"/>
    <b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3174"/>
    <d v="2014-08-25T20:45:08"/>
    <x v="3"/>
    <b v="1"/>
    <n v="23"/>
    <b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3175"/>
    <d v="2011-02-17T21:17:07"/>
    <x v="6"/>
    <b v="1"/>
    <n v="60"/>
    <b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3176"/>
    <d v="2013-08-18T15:00:00"/>
    <x v="4"/>
    <b v="1"/>
    <n v="55"/>
    <b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3177"/>
    <d v="2014-06-21T16:00:09"/>
    <x v="3"/>
    <b v="1"/>
    <n v="51"/>
    <b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3178"/>
    <d v="2014-07-16T14:31:15"/>
    <x v="3"/>
    <b v="1"/>
    <n v="78"/>
    <b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3179"/>
    <d v="2013-05-06T16:51:11"/>
    <x v="4"/>
    <b v="1"/>
    <n v="62"/>
    <b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3180"/>
    <d v="2014-06-20T09:54:09"/>
    <x v="3"/>
    <b v="1"/>
    <n v="45"/>
    <b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3181"/>
    <d v="2014-06-15T16:00:00"/>
    <x v="3"/>
    <b v="1"/>
    <n v="15"/>
    <b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3182"/>
    <d v="2012-01-31T17:00:00"/>
    <x v="5"/>
    <b v="1"/>
    <n v="151"/>
    <b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3183"/>
    <d v="2013-08-23T19:04:29"/>
    <x v="4"/>
    <b v="1"/>
    <n v="68"/>
    <b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3184"/>
    <d v="2014-07-01T23:50:31"/>
    <x v="3"/>
    <b v="1"/>
    <n v="46"/>
    <b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3185"/>
    <d v="2014-07-16T23:27:21"/>
    <x v="3"/>
    <b v="1"/>
    <n v="24"/>
    <b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3186"/>
    <d v="2014-09-16T21:00:00"/>
    <x v="3"/>
    <b v="1"/>
    <n v="70"/>
    <b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3187"/>
    <d v="2014-08-04T15:59:33"/>
    <x v="3"/>
    <b v="1"/>
    <n v="244"/>
    <b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3188"/>
    <d v="2015-06-10T09:58:22"/>
    <x v="0"/>
    <b v="0"/>
    <n v="9"/>
    <b v="0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3189"/>
    <d v="2015-05-24T08:18:52"/>
    <x v="0"/>
    <b v="0"/>
    <n v="19"/>
    <b v="0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3190"/>
    <d v="2016-12-09T04:37:55"/>
    <x v="2"/>
    <b v="0"/>
    <n v="0"/>
    <b v="0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3191"/>
    <d v="2016-08-16T18:07:49"/>
    <x v="2"/>
    <b v="0"/>
    <n v="4"/>
    <b v="0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3192"/>
    <d v="2015-02-28T22:00:00"/>
    <x v="0"/>
    <b v="0"/>
    <n v="8"/>
    <b v="0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3193"/>
    <d v="2015-02-20T23:14:16"/>
    <x v="0"/>
    <b v="0"/>
    <n v="24"/>
    <b v="0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3194"/>
    <d v="2015-07-27T01:29:58"/>
    <x v="0"/>
    <b v="0"/>
    <n v="0"/>
    <b v="0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3195"/>
    <d v="2015-02-12T14:15:42"/>
    <x v="0"/>
    <b v="0"/>
    <n v="39"/>
    <b v="0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3196"/>
    <d v="2015-08-01T14:00:00"/>
    <x v="0"/>
    <b v="0"/>
    <n v="6"/>
    <b v="0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3197"/>
    <d v="2015-02-04T11:50:18"/>
    <x v="0"/>
    <b v="0"/>
    <n v="4"/>
    <b v="0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3198"/>
    <d v="2015-02-16T10:11:17"/>
    <x v="0"/>
    <b v="0"/>
    <n v="3"/>
    <b v="0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3199"/>
    <d v="2014-09-06T21:00:00"/>
    <x v="3"/>
    <b v="0"/>
    <n v="53"/>
    <b v="0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3200"/>
    <d v="2016-04-30T05:34:00"/>
    <x v="2"/>
    <b v="0"/>
    <n v="1"/>
    <b v="0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3201"/>
    <d v="2014-08-31T18:24:37"/>
    <x v="3"/>
    <b v="0"/>
    <n v="2"/>
    <b v="0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3202"/>
    <d v="2015-12-14T05:59:00"/>
    <x v="0"/>
    <b v="0"/>
    <n v="25"/>
    <b v="0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3203"/>
    <d v="2015-09-25T23:43:42"/>
    <x v="0"/>
    <b v="0"/>
    <n v="6"/>
    <b v="0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3204"/>
    <d v="2015-07-17T16:14:00"/>
    <x v="0"/>
    <b v="0"/>
    <n v="0"/>
    <b v="0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3205"/>
    <d v="2015-05-01T08:59:32"/>
    <x v="0"/>
    <b v="0"/>
    <n v="12"/>
    <b v="0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3206"/>
    <d v="2015-09-19T06:37:31"/>
    <x v="0"/>
    <b v="0"/>
    <n v="0"/>
    <b v="0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3207"/>
    <d v="2015-04-23T05:40:07"/>
    <x v="0"/>
    <b v="0"/>
    <n v="36"/>
    <b v="0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3208"/>
    <d v="2014-07-28T14:31:17"/>
    <x v="3"/>
    <b v="1"/>
    <n v="82"/>
    <b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3209"/>
    <d v="2014-06-20T23:00:00"/>
    <x v="3"/>
    <b v="1"/>
    <n v="226"/>
    <b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3210"/>
    <d v="2012-06-01T03:59:00"/>
    <x v="5"/>
    <b v="1"/>
    <n v="60"/>
    <b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3211"/>
    <d v="2014-08-15T02:00:00"/>
    <x v="3"/>
    <b v="1"/>
    <n v="322"/>
    <b v="1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3212"/>
    <d v="2014-08-08T19:05:51"/>
    <x v="3"/>
    <b v="1"/>
    <n v="94"/>
    <b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3213"/>
    <d v="2015-07-26T18:19:19"/>
    <x v="0"/>
    <b v="1"/>
    <n v="47"/>
    <b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3214"/>
    <d v="2016-01-05T23:55:00"/>
    <x v="2"/>
    <b v="1"/>
    <n v="115"/>
    <b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3215"/>
    <d v="2015-09-10T03:59:00"/>
    <x v="0"/>
    <b v="1"/>
    <n v="134"/>
    <b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3216"/>
    <d v="2015-07-11T14:30:00"/>
    <x v="0"/>
    <b v="1"/>
    <n v="35"/>
    <b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3217"/>
    <d v="2016-11-04T13:06:24"/>
    <x v="2"/>
    <b v="1"/>
    <n v="104"/>
    <b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3218"/>
    <d v="2014-12-31T00:00:00"/>
    <x v="3"/>
    <b v="1"/>
    <n v="184"/>
    <b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3219"/>
    <d v="2015-03-22T22:35:47"/>
    <x v="0"/>
    <b v="1"/>
    <n v="119"/>
    <b v="1"/>
    <x v="6"/>
  </r>
  <r>
    <n v="3220"/>
    <s v="Burners"/>
    <s v="A sci-fi thriller for the stage opening March 10 in Los Angeles."/>
    <n v="15000"/>
    <n v="15126"/>
    <x v="0"/>
    <s v="US"/>
    <s v="USD"/>
    <n v="1489352400"/>
    <n v="1486411204"/>
    <x v="3220"/>
    <d v="2017-03-12T21:00:00"/>
    <x v="1"/>
    <b v="1"/>
    <n v="59"/>
    <b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3221"/>
    <d v="2015-07-05T16:43:23"/>
    <x v="0"/>
    <b v="1"/>
    <n v="113"/>
    <b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3222"/>
    <d v="2015-10-24T21:29:00"/>
    <x v="0"/>
    <b v="1"/>
    <n v="84"/>
    <b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3223"/>
    <d v="2015-08-20T20:02:56"/>
    <x v="0"/>
    <b v="1"/>
    <n v="74"/>
    <b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3224"/>
    <d v="2017-01-10T05:00:00"/>
    <x v="1"/>
    <b v="1"/>
    <n v="216"/>
    <b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3225"/>
    <d v="2016-06-03T21:00:00"/>
    <x v="2"/>
    <b v="1"/>
    <n v="39"/>
    <b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3226"/>
    <d v="2015-10-30T14:00:12"/>
    <x v="0"/>
    <b v="1"/>
    <n v="21"/>
    <b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3227"/>
    <d v="2017-01-17T21:10:36"/>
    <x v="1"/>
    <b v="0"/>
    <n v="30"/>
    <b v="1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3228"/>
    <d v="2015-12-17T04:59:00"/>
    <x v="0"/>
    <b v="1"/>
    <n v="37"/>
    <b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3229"/>
    <d v="2014-11-20T07:59:58"/>
    <x v="3"/>
    <b v="1"/>
    <n v="202"/>
    <b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3230"/>
    <d v="2014-10-01T03:59:00"/>
    <x v="3"/>
    <b v="1"/>
    <n v="37"/>
    <b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3231"/>
    <d v="2016-04-16T22:39:07"/>
    <x v="2"/>
    <b v="0"/>
    <n v="28"/>
    <b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3232"/>
    <d v="2016-05-04T03:59:00"/>
    <x v="2"/>
    <b v="1"/>
    <n v="26"/>
    <b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3233"/>
    <d v="2017-03-02T19:19:15"/>
    <x v="1"/>
    <b v="0"/>
    <n v="61"/>
    <b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3234"/>
    <d v="2017-02-01T23:31:00"/>
    <x v="1"/>
    <b v="0"/>
    <n v="115"/>
    <b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3235"/>
    <d v="2016-07-01T08:20:51"/>
    <x v="2"/>
    <b v="1"/>
    <n v="181"/>
    <b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3236"/>
    <d v="2016-12-28T22:00:33"/>
    <x v="2"/>
    <b v="0"/>
    <n v="110"/>
    <b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3237"/>
    <d v="2015-09-29T03:59:00"/>
    <x v="0"/>
    <b v="1"/>
    <n v="269"/>
    <b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3238"/>
    <d v="2015-07-01T12:14:58"/>
    <x v="0"/>
    <b v="1"/>
    <n v="79"/>
    <b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3239"/>
    <d v="2015-10-25T23:59:00"/>
    <x v="0"/>
    <b v="1"/>
    <n v="104"/>
    <b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3240"/>
    <d v="2017-02-16T23:00:00"/>
    <x v="1"/>
    <b v="0"/>
    <n v="34"/>
    <b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3241"/>
    <d v="2014-10-14T06:59:00"/>
    <x v="3"/>
    <b v="1"/>
    <n v="167"/>
    <b v="1"/>
    <x v="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x v="3242"/>
    <d v="2014-09-19T18:08:12"/>
    <x v="3"/>
    <b v="1"/>
    <n v="183"/>
    <b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3243"/>
    <d v="2015-10-09T00:00:00"/>
    <x v="0"/>
    <b v="1"/>
    <n v="71"/>
    <b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3244"/>
    <d v="2016-12-01T17:39:42"/>
    <x v="2"/>
    <b v="0"/>
    <n v="69"/>
    <b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3245"/>
    <d v="2015-06-12T02:00:00"/>
    <x v="0"/>
    <b v="0"/>
    <n v="270"/>
    <b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3246"/>
    <d v="2015-09-12T03:59:00"/>
    <x v="0"/>
    <b v="1"/>
    <n v="193"/>
    <b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3247"/>
    <d v="2015-07-12T10:25:12"/>
    <x v="0"/>
    <b v="1"/>
    <n v="57"/>
    <b v="1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3248"/>
    <d v="2015-04-04T20:19:17"/>
    <x v="0"/>
    <b v="1"/>
    <n v="200"/>
    <b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3249"/>
    <d v="2015-06-20T17:55:14"/>
    <x v="0"/>
    <b v="1"/>
    <n v="88"/>
    <b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3250"/>
    <d v="2014-11-05T18:48:44"/>
    <x v="3"/>
    <b v="1"/>
    <n v="213"/>
    <b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3251"/>
    <d v="2015-06-21T17:32:46"/>
    <x v="0"/>
    <b v="1"/>
    <n v="20"/>
    <b v="1"/>
    <x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3252"/>
    <d v="2016-09-07T11:20:40"/>
    <x v="2"/>
    <b v="1"/>
    <n v="50"/>
    <b v="1"/>
    <x v="6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x v="3253"/>
    <d v="2016-09-08T03:45:00"/>
    <x v="2"/>
    <b v="1"/>
    <n v="115"/>
    <b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3254"/>
    <d v="2015-03-26T01:03:29"/>
    <x v="0"/>
    <b v="1"/>
    <n v="186"/>
    <b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3255"/>
    <d v="2014-10-07T18:26:15"/>
    <x v="3"/>
    <b v="1"/>
    <n v="18"/>
    <b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3256"/>
    <d v="2015-06-11T03:59:00"/>
    <x v="0"/>
    <b v="1"/>
    <n v="176"/>
    <b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3257"/>
    <d v="2017-02-22T13:25:52"/>
    <x v="1"/>
    <b v="0"/>
    <n v="41"/>
    <b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3258"/>
    <d v="2015-01-08T21:17:41"/>
    <x v="0"/>
    <b v="1"/>
    <n v="75"/>
    <b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3259"/>
    <d v="2016-10-01T03:59:00"/>
    <x v="2"/>
    <b v="1"/>
    <n v="97"/>
    <b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3260"/>
    <d v="2015-11-30T17:08:38"/>
    <x v="0"/>
    <b v="1"/>
    <n v="73"/>
    <b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3261"/>
    <d v="2015-07-16T17:24:36"/>
    <x v="0"/>
    <b v="1"/>
    <n v="49"/>
    <b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3262"/>
    <d v="2014-12-22T04:00:00"/>
    <x v="3"/>
    <b v="1"/>
    <n v="134"/>
    <b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3263"/>
    <d v="2015-10-30T21:00:00"/>
    <x v="0"/>
    <b v="1"/>
    <n v="68"/>
    <b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3264"/>
    <d v="2015-01-28T22:00:00"/>
    <x v="0"/>
    <b v="1"/>
    <n v="49"/>
    <b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3265"/>
    <d v="2015-12-03T17:00:00"/>
    <x v="0"/>
    <b v="1"/>
    <n v="63"/>
    <b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3266"/>
    <d v="2015-06-12T21:00:00"/>
    <x v="0"/>
    <b v="1"/>
    <n v="163"/>
    <b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3267"/>
    <d v="2015-07-17T18:11:00"/>
    <x v="0"/>
    <b v="1"/>
    <n v="288"/>
    <b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3268"/>
    <d v="2016-08-24T21:42:08"/>
    <x v="2"/>
    <b v="1"/>
    <n v="42"/>
    <b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3269"/>
    <d v="2015-06-16T11:00:00"/>
    <x v="0"/>
    <b v="1"/>
    <n v="70"/>
    <b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3270"/>
    <d v="2015-07-12T12:47:45"/>
    <x v="0"/>
    <b v="1"/>
    <n v="30"/>
    <b v="1"/>
    <x v="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3271"/>
    <d v="2014-11-02T11:29:35"/>
    <x v="3"/>
    <b v="1"/>
    <n v="51"/>
    <b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3272"/>
    <d v="2015-11-06T13:00:09"/>
    <x v="0"/>
    <b v="1"/>
    <n v="145"/>
    <b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3273"/>
    <d v="2016-09-14T19:00:00"/>
    <x v="2"/>
    <b v="1"/>
    <n v="21"/>
    <b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3274"/>
    <d v="2016-03-15T21:00:00"/>
    <x v="2"/>
    <b v="1"/>
    <n v="286"/>
    <b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3275"/>
    <d v="2015-02-09T04:30:00"/>
    <x v="0"/>
    <b v="1"/>
    <n v="12"/>
    <b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3276"/>
    <d v="2016-04-01T03:59:00"/>
    <x v="2"/>
    <b v="1"/>
    <n v="100"/>
    <b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3277"/>
    <d v="2014-11-18T17:23:26"/>
    <x v="3"/>
    <b v="1"/>
    <n v="100"/>
    <b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3278"/>
    <d v="2015-05-30T20:21:43"/>
    <x v="0"/>
    <b v="1"/>
    <n v="34"/>
    <b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3279"/>
    <d v="2016-04-01T01:27:39"/>
    <x v="2"/>
    <b v="0"/>
    <n v="63"/>
    <b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3280"/>
    <d v="2015-06-01T05:00:00"/>
    <x v="0"/>
    <b v="0"/>
    <n v="30"/>
    <b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3281"/>
    <d v="2015-09-02T00:28:25"/>
    <x v="0"/>
    <b v="0"/>
    <n v="47"/>
    <b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3282"/>
    <d v="2016-04-29T04:39:48"/>
    <x v="2"/>
    <b v="0"/>
    <n v="237"/>
    <b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3283"/>
    <d v="2016-02-10T21:00:00"/>
    <x v="2"/>
    <b v="0"/>
    <n v="47"/>
    <b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3284"/>
    <d v="2016-01-29T05:59:00"/>
    <x v="2"/>
    <b v="0"/>
    <n v="15"/>
    <b v="1"/>
    <x v="6"/>
  </r>
  <r>
    <n v="3285"/>
    <s v="By Morning"/>
    <s v="A new play by Matthew Gasda"/>
    <n v="4999"/>
    <n v="5604"/>
    <x v="0"/>
    <s v="US"/>
    <s v="USD"/>
    <n v="1488258000"/>
    <n v="1485556626"/>
    <x v="3285"/>
    <d v="2017-02-28T05:00:00"/>
    <x v="1"/>
    <b v="0"/>
    <n v="81"/>
    <b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3286"/>
    <d v="2016-08-15T20:09:42"/>
    <x v="2"/>
    <b v="0"/>
    <n v="122"/>
    <b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3287"/>
    <d v="2015-11-28T18:00:28"/>
    <x v="0"/>
    <b v="0"/>
    <n v="34"/>
    <b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3288"/>
    <d v="2016-06-20T23:00:00"/>
    <x v="2"/>
    <b v="0"/>
    <n v="207"/>
    <b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3289"/>
    <d v="2017-02-20T08:50:02"/>
    <x v="1"/>
    <b v="0"/>
    <n v="25"/>
    <b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3290"/>
    <d v="2017-03-11T12:21:31"/>
    <x v="1"/>
    <b v="0"/>
    <n v="72"/>
    <b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3291"/>
    <d v="2015-09-17T03:59:00"/>
    <x v="0"/>
    <b v="0"/>
    <n v="14"/>
    <b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3292"/>
    <d v="2015-12-04T19:29:08"/>
    <x v="0"/>
    <b v="0"/>
    <n v="15"/>
    <b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3293"/>
    <d v="2017-03-04T10:12:32"/>
    <x v="1"/>
    <b v="0"/>
    <n v="91"/>
    <b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3294"/>
    <d v="2015-06-16T12:59:14"/>
    <x v="0"/>
    <b v="0"/>
    <n v="24"/>
    <b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3295"/>
    <d v="2016-09-26T10:37:09"/>
    <x v="2"/>
    <b v="0"/>
    <n v="27"/>
    <b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3296"/>
    <d v="2015-11-22T22:00:00"/>
    <x v="0"/>
    <b v="0"/>
    <n v="47"/>
    <b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3297"/>
    <d v="2015-07-27T22:59:00"/>
    <x v="0"/>
    <b v="0"/>
    <n v="44"/>
    <b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3298"/>
    <d v="2015-09-13T00:00:00"/>
    <x v="0"/>
    <b v="0"/>
    <n v="72"/>
    <b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3299"/>
    <d v="2015-10-14T22:01:03"/>
    <x v="0"/>
    <b v="0"/>
    <n v="63"/>
    <b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3300"/>
    <d v="2015-04-29T17:51:02"/>
    <x v="0"/>
    <b v="0"/>
    <n v="88"/>
    <b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3301"/>
    <d v="2016-08-01T06:59:00"/>
    <x v="2"/>
    <b v="0"/>
    <n v="70"/>
    <b v="1"/>
    <x v="6"/>
  </r>
  <r>
    <n v="3302"/>
    <s v="El muro de BorÃ­s KiÃ©n"/>
    <s v="FilosofÃ­a de los anÃ³nimos"/>
    <n v="8400"/>
    <n v="8685"/>
    <x v="0"/>
    <s v="ES"/>
    <s v="EUR"/>
    <n v="1481099176"/>
    <n v="1478507176"/>
    <x v="3302"/>
    <d v="2016-12-07T08:26:16"/>
    <x v="2"/>
    <b v="0"/>
    <n v="50"/>
    <b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3303"/>
    <d v="2015-03-28T14:38:04"/>
    <x v="0"/>
    <b v="0"/>
    <n v="35"/>
    <b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3304"/>
    <d v="2016-12-22T14:59:12"/>
    <x v="2"/>
    <b v="0"/>
    <n v="175"/>
    <b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3305"/>
    <d v="2015-07-31T20:32:28"/>
    <x v="0"/>
    <b v="0"/>
    <n v="20"/>
    <b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3306"/>
    <d v="2016-06-10T03:00:00"/>
    <x v="2"/>
    <b v="0"/>
    <n v="54"/>
    <b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3307"/>
    <d v="2016-05-15T01:22:19"/>
    <x v="2"/>
    <b v="0"/>
    <n v="20"/>
    <b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3308"/>
    <d v="2016-04-13T21:02:45"/>
    <x v="2"/>
    <b v="0"/>
    <n v="57"/>
    <b v="1"/>
    <x v="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3309"/>
    <d v="2016-10-16T15:36:18"/>
    <x v="2"/>
    <b v="0"/>
    <n v="31"/>
    <b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3310"/>
    <d v="2015-10-06T22:17:05"/>
    <x v="0"/>
    <b v="0"/>
    <n v="31"/>
    <b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3311"/>
    <d v="2015-10-17T07:00:10"/>
    <x v="0"/>
    <b v="0"/>
    <n v="45"/>
    <b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3312"/>
    <d v="2016-11-11T22:00:00"/>
    <x v="2"/>
    <b v="0"/>
    <n v="41"/>
    <b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3313"/>
    <d v="2016-01-27T01:00:00"/>
    <x v="2"/>
    <b v="0"/>
    <n v="29"/>
    <b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3314"/>
    <d v="2015-05-08T20:05:00"/>
    <x v="0"/>
    <b v="0"/>
    <n v="58"/>
    <b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3315"/>
    <d v="2016-05-06T07:17:21"/>
    <x v="2"/>
    <b v="0"/>
    <n v="89"/>
    <b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3316"/>
    <d v="2014-08-08T13:54:00"/>
    <x v="3"/>
    <b v="0"/>
    <n v="125"/>
    <b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3317"/>
    <d v="2016-06-08T00:57:04"/>
    <x v="2"/>
    <b v="0"/>
    <n v="18"/>
    <b v="1"/>
    <x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3318"/>
    <d v="2016-04-11T02:30:00"/>
    <x v="2"/>
    <b v="0"/>
    <n v="32"/>
    <b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3319"/>
    <d v="2015-01-31T14:03:06"/>
    <x v="0"/>
    <b v="0"/>
    <n v="16"/>
    <b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3320"/>
    <d v="2016-06-22T01:05:57"/>
    <x v="2"/>
    <b v="0"/>
    <n v="38"/>
    <b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3321"/>
    <d v="2014-10-16T03:59:00"/>
    <x v="3"/>
    <b v="0"/>
    <n v="15"/>
    <b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3322"/>
    <d v="2016-06-22T03:55:00"/>
    <x v="2"/>
    <b v="0"/>
    <n v="23"/>
    <b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3323"/>
    <d v="2016-09-25T08:46:48"/>
    <x v="2"/>
    <b v="0"/>
    <n v="49"/>
    <b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3324"/>
    <d v="2016-06-05T13:59:50"/>
    <x v="2"/>
    <b v="0"/>
    <n v="10"/>
    <b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3325"/>
    <d v="2015-04-05T17:51:17"/>
    <x v="0"/>
    <b v="0"/>
    <n v="15"/>
    <b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3326"/>
    <d v="2015-03-08T16:08:25"/>
    <x v="0"/>
    <b v="0"/>
    <n v="57"/>
    <b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3327"/>
    <d v="2016-05-08T08:59:26"/>
    <x v="2"/>
    <b v="0"/>
    <n v="33"/>
    <b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3328"/>
    <d v="2014-07-05T01:00:00"/>
    <x v="3"/>
    <b v="0"/>
    <n v="9"/>
    <b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3329"/>
    <d v="2014-07-27T23:00:00"/>
    <x v="3"/>
    <b v="0"/>
    <n v="26"/>
    <b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3330"/>
    <d v="2015-04-01T20:17:48"/>
    <x v="0"/>
    <b v="0"/>
    <n v="69"/>
    <b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3331"/>
    <d v="2015-10-06T16:44:46"/>
    <x v="0"/>
    <b v="0"/>
    <n v="65"/>
    <b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3332"/>
    <d v="2014-07-19T20:38:50"/>
    <x v="3"/>
    <b v="0"/>
    <n v="83"/>
    <b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3333"/>
    <d v="2015-06-15T16:14:40"/>
    <x v="0"/>
    <b v="0"/>
    <n v="111"/>
    <b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3334"/>
    <d v="2015-07-30T12:30:22"/>
    <x v="0"/>
    <b v="0"/>
    <n v="46"/>
    <b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3335"/>
    <d v="2014-08-03T23:00:00"/>
    <x v="3"/>
    <b v="0"/>
    <n v="63"/>
    <b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3336"/>
    <d v="2016-04-05T08:34:06"/>
    <x v="2"/>
    <b v="0"/>
    <n v="9"/>
    <b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3337"/>
    <d v="2014-10-10T21:00:00"/>
    <x v="3"/>
    <b v="0"/>
    <n v="34"/>
    <b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3338"/>
    <d v="2017-02-24T13:48:00"/>
    <x v="1"/>
    <b v="0"/>
    <n v="112"/>
    <b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3339"/>
    <d v="2016-07-28T15:58:38"/>
    <x v="2"/>
    <b v="0"/>
    <n v="47"/>
    <b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3340"/>
    <d v="2016-12-06T23:22:34"/>
    <x v="2"/>
    <b v="0"/>
    <n v="38"/>
    <b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3341"/>
    <d v="2016-06-12T17:00:00"/>
    <x v="2"/>
    <b v="0"/>
    <n v="28"/>
    <b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3342"/>
    <d v="2015-04-01T04:59:00"/>
    <x v="0"/>
    <b v="0"/>
    <n v="78"/>
    <b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3343"/>
    <d v="2016-04-13T13:18:00"/>
    <x v="2"/>
    <b v="0"/>
    <n v="23"/>
    <b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3344"/>
    <d v="2014-08-30T04:48:13"/>
    <x v="3"/>
    <b v="0"/>
    <n v="40"/>
    <b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3345"/>
    <d v="2015-04-18T00:37:00"/>
    <x v="0"/>
    <b v="0"/>
    <n v="13"/>
    <b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3346"/>
    <d v="2015-02-26T00:35:10"/>
    <x v="0"/>
    <b v="0"/>
    <n v="18"/>
    <b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3347"/>
    <d v="2016-05-08T21:00:00"/>
    <x v="2"/>
    <b v="0"/>
    <n v="22"/>
    <b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3348"/>
    <d v="2016-04-30T03:59:00"/>
    <x v="2"/>
    <b v="0"/>
    <n v="79"/>
    <b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3349"/>
    <d v="2016-06-13T17:00:00"/>
    <x v="2"/>
    <b v="0"/>
    <n v="14"/>
    <b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3350"/>
    <d v="2015-11-29T23:00:00"/>
    <x v="0"/>
    <b v="0"/>
    <n v="51"/>
    <b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3351"/>
    <d v="2014-07-23T11:00:00"/>
    <x v="3"/>
    <b v="0"/>
    <n v="54"/>
    <b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3352"/>
    <d v="2016-07-01T23:00:00"/>
    <x v="2"/>
    <b v="0"/>
    <n v="70"/>
    <b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3353"/>
    <d v="2016-05-02T23:00:00"/>
    <x v="2"/>
    <b v="0"/>
    <n v="44"/>
    <b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3354"/>
    <d v="2015-10-29T04:01:00"/>
    <x v="0"/>
    <b v="0"/>
    <n v="55"/>
    <b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3355"/>
    <d v="2016-05-10T11:17:00"/>
    <x v="2"/>
    <b v="0"/>
    <n v="15"/>
    <b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3356"/>
    <d v="2016-07-15T19:34:32"/>
    <x v="2"/>
    <b v="0"/>
    <n v="27"/>
    <b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3357"/>
    <d v="2014-08-01T10:01:50"/>
    <x v="3"/>
    <b v="0"/>
    <n v="21"/>
    <b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3358"/>
    <d v="2014-11-19T08:27:59"/>
    <x v="3"/>
    <b v="0"/>
    <n v="162"/>
    <b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3359"/>
    <d v="2017-02-25T01:22:14"/>
    <x v="1"/>
    <b v="0"/>
    <n v="23"/>
    <b v="1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3360"/>
    <d v="2016-12-14T15:59:00"/>
    <x v="2"/>
    <b v="0"/>
    <n v="72"/>
    <b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3361"/>
    <d v="2014-09-01T15:59:00"/>
    <x v="3"/>
    <b v="0"/>
    <n v="68"/>
    <b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3362"/>
    <d v="2015-03-07T04:55:00"/>
    <x v="0"/>
    <b v="0"/>
    <n v="20"/>
    <b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3363"/>
    <d v="2014-08-19T16:00:00"/>
    <x v="3"/>
    <b v="0"/>
    <n v="26"/>
    <b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3364"/>
    <d v="2016-03-15T21:00:00"/>
    <x v="2"/>
    <b v="0"/>
    <n v="72"/>
    <b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3365"/>
    <d v="2015-12-13T02:26:32"/>
    <x v="0"/>
    <b v="0"/>
    <n v="3"/>
    <b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3366"/>
    <d v="2015-05-13T01:37:17"/>
    <x v="0"/>
    <b v="0"/>
    <n v="18"/>
    <b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3367"/>
    <d v="2015-08-01T22:24:54"/>
    <x v="0"/>
    <b v="0"/>
    <n v="30"/>
    <b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3368"/>
    <d v="2015-01-01T05:00:00"/>
    <x v="0"/>
    <b v="0"/>
    <n v="23"/>
    <b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3369"/>
    <d v="2017-01-15T00:59:40"/>
    <x v="1"/>
    <b v="0"/>
    <n v="54"/>
    <b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3370"/>
    <d v="2016-12-17T08:00:00"/>
    <x v="2"/>
    <b v="0"/>
    <n v="26"/>
    <b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3371"/>
    <d v="2015-12-02T20:59:25"/>
    <x v="0"/>
    <b v="0"/>
    <n v="9"/>
    <b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3372"/>
    <d v="2014-08-25T04:59:00"/>
    <x v="3"/>
    <b v="0"/>
    <n v="27"/>
    <b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3373"/>
    <d v="2015-07-18T16:00:00"/>
    <x v="0"/>
    <b v="0"/>
    <n v="30"/>
    <b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3374"/>
    <d v="2015-10-28T17:33:36"/>
    <x v="0"/>
    <b v="0"/>
    <n v="52"/>
    <b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3375"/>
    <d v="2014-05-18T14:39:33"/>
    <x v="3"/>
    <b v="0"/>
    <n v="17"/>
    <b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3376"/>
    <d v="2015-04-25T15:49:54"/>
    <x v="0"/>
    <b v="0"/>
    <n v="19"/>
    <b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3377"/>
    <d v="2015-03-20T16:56:00"/>
    <x v="0"/>
    <b v="0"/>
    <n v="77"/>
    <b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3378"/>
    <d v="2014-08-31T13:08:00"/>
    <x v="3"/>
    <b v="0"/>
    <n v="21"/>
    <b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3379"/>
    <d v="2015-08-26T23:00:00"/>
    <x v="0"/>
    <b v="0"/>
    <n v="38"/>
    <b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3380"/>
    <d v="2014-11-29T23:52:58"/>
    <x v="3"/>
    <b v="0"/>
    <n v="28"/>
    <b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3381"/>
    <d v="2015-03-11T03:26:23"/>
    <x v="0"/>
    <b v="0"/>
    <n v="48"/>
    <b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3382"/>
    <d v="2016-08-01T22:59:00"/>
    <x v="2"/>
    <b v="0"/>
    <n v="46"/>
    <b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3383"/>
    <d v="2016-06-23T18:47:00"/>
    <x v="2"/>
    <b v="0"/>
    <n v="30"/>
    <b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3384"/>
    <d v="2015-11-21T03:00:00"/>
    <x v="0"/>
    <b v="0"/>
    <n v="64"/>
    <b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3385"/>
    <d v="2014-12-10T20:49:12"/>
    <x v="3"/>
    <b v="0"/>
    <n v="15"/>
    <b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3386"/>
    <d v="2014-12-03T15:28:26"/>
    <x v="3"/>
    <b v="0"/>
    <n v="41"/>
    <b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3387"/>
    <d v="2014-12-14T18:18:08"/>
    <x v="3"/>
    <b v="0"/>
    <n v="35"/>
    <b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3388"/>
    <d v="2015-06-18T11:04:01"/>
    <x v="0"/>
    <b v="0"/>
    <n v="45"/>
    <b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3389"/>
    <d v="2016-06-03T13:31:22"/>
    <x v="2"/>
    <b v="0"/>
    <n v="62"/>
    <b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3390"/>
    <d v="2014-07-10T18:35:45"/>
    <x v="3"/>
    <b v="0"/>
    <n v="22"/>
    <b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3391"/>
    <d v="2014-08-08T22:28:00"/>
    <x v="3"/>
    <b v="0"/>
    <n v="18"/>
    <b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3392"/>
    <d v="2016-05-06T20:17:35"/>
    <x v="2"/>
    <b v="0"/>
    <n v="12"/>
    <b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3393"/>
    <d v="2014-11-06T00:46:00"/>
    <x v="3"/>
    <b v="0"/>
    <n v="44"/>
    <b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3394"/>
    <d v="2014-07-27T14:17:25"/>
    <x v="3"/>
    <b v="0"/>
    <n v="27"/>
    <b v="1"/>
    <x v="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3395"/>
    <d v="2015-05-30T18:10:00"/>
    <x v="0"/>
    <b v="0"/>
    <n v="38"/>
    <b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3396"/>
    <d v="2014-06-01T03:59:00"/>
    <x v="3"/>
    <b v="0"/>
    <n v="28"/>
    <b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3397"/>
    <d v="2016-02-18T22:00:00"/>
    <x v="2"/>
    <b v="0"/>
    <n v="24"/>
    <b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3398"/>
    <d v="2014-11-21T17:00:00"/>
    <x v="3"/>
    <b v="0"/>
    <n v="65"/>
    <b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3399"/>
    <d v="2015-02-21T22:05:25"/>
    <x v="0"/>
    <b v="0"/>
    <n v="46"/>
    <b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3400"/>
    <d v="2014-08-28T22:53:34"/>
    <x v="3"/>
    <b v="0"/>
    <n v="85"/>
    <b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3401"/>
    <d v="2015-08-07T17:22:26"/>
    <x v="0"/>
    <b v="0"/>
    <n v="66"/>
    <b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3402"/>
    <d v="2015-11-12T02:31:00"/>
    <x v="0"/>
    <b v="0"/>
    <n v="165"/>
    <b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3403"/>
    <d v="2015-06-25T11:05:24"/>
    <x v="0"/>
    <b v="0"/>
    <n v="17"/>
    <b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3404"/>
    <d v="2015-06-17T12:05:02"/>
    <x v="0"/>
    <b v="0"/>
    <n v="3"/>
    <b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3405"/>
    <d v="2016-03-01T23:59:00"/>
    <x v="2"/>
    <b v="0"/>
    <n v="17"/>
    <b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3406"/>
    <d v="2014-07-16T11:49:36"/>
    <x v="3"/>
    <b v="0"/>
    <n v="91"/>
    <b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3407"/>
    <d v="2014-07-06T10:08:09"/>
    <x v="3"/>
    <b v="0"/>
    <n v="67"/>
    <b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3408"/>
    <d v="2014-07-18T23:48:24"/>
    <x v="3"/>
    <b v="0"/>
    <n v="18"/>
    <b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3409"/>
    <d v="2016-07-31T20:58:00"/>
    <x v="2"/>
    <b v="0"/>
    <n v="21"/>
    <b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3410"/>
    <d v="2016-06-06T07:00:00"/>
    <x v="2"/>
    <b v="0"/>
    <n v="40"/>
    <b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3411"/>
    <d v="2015-10-08T00:32:52"/>
    <x v="0"/>
    <b v="0"/>
    <n v="78"/>
    <b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3412"/>
    <d v="2014-09-27T23:01:02"/>
    <x v="3"/>
    <b v="0"/>
    <n v="26"/>
    <b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3413"/>
    <d v="2015-02-28T04:59:00"/>
    <x v="0"/>
    <b v="0"/>
    <n v="14"/>
    <b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3414"/>
    <d v="2016-12-01T07:59:00"/>
    <x v="2"/>
    <b v="0"/>
    <n v="44"/>
    <b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3415"/>
    <d v="2016-04-17T23:30:00"/>
    <x v="2"/>
    <b v="0"/>
    <n v="9"/>
    <b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3416"/>
    <d v="2015-04-23T18:30:00"/>
    <x v="0"/>
    <b v="0"/>
    <n v="30"/>
    <b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3417"/>
    <d v="2014-10-26T00:43:00"/>
    <x v="3"/>
    <b v="0"/>
    <n v="45"/>
    <b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3418"/>
    <d v="2014-05-23T20:01:47"/>
    <x v="3"/>
    <b v="0"/>
    <n v="56"/>
    <b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3419"/>
    <d v="2016-04-06T21:30:00"/>
    <x v="2"/>
    <b v="0"/>
    <n v="46"/>
    <b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3420"/>
    <d v="2016-02-14T00:00:00"/>
    <x v="2"/>
    <b v="0"/>
    <n v="34"/>
    <b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3421"/>
    <d v="2015-03-04T18:59:23"/>
    <x v="0"/>
    <b v="0"/>
    <n v="98"/>
    <b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3422"/>
    <d v="2015-12-14T00:00:00"/>
    <x v="0"/>
    <b v="0"/>
    <n v="46"/>
    <b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3423"/>
    <d v="2015-04-24T21:52:21"/>
    <x v="0"/>
    <b v="0"/>
    <n v="10"/>
    <b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3424"/>
    <d v="2015-02-05T06:59:00"/>
    <x v="0"/>
    <b v="0"/>
    <n v="76"/>
    <b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3425"/>
    <d v="2014-10-04T14:48:56"/>
    <x v="3"/>
    <b v="0"/>
    <n v="104"/>
    <b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3426"/>
    <d v="2014-09-21T02:00:00"/>
    <x v="3"/>
    <b v="0"/>
    <n v="87"/>
    <b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3427"/>
    <d v="2014-07-02T15:29:12"/>
    <x v="3"/>
    <b v="0"/>
    <n v="29"/>
    <b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3428"/>
    <d v="2015-02-28T17:00:00"/>
    <x v="0"/>
    <b v="0"/>
    <n v="51"/>
    <b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3429"/>
    <d v="2016-11-02T00:31:01"/>
    <x v="2"/>
    <b v="0"/>
    <n v="12"/>
    <b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3430"/>
    <d v="2014-07-30T22:41:41"/>
    <x v="3"/>
    <b v="0"/>
    <n v="72"/>
    <b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3431"/>
    <d v="2014-08-18T17:32:33"/>
    <x v="3"/>
    <b v="0"/>
    <n v="21"/>
    <b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3432"/>
    <d v="2016-02-05T22:00:00"/>
    <x v="2"/>
    <b v="0"/>
    <n v="42"/>
    <b v="1"/>
    <x v="6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x v="3433"/>
    <d v="2014-06-17T03:00:00"/>
    <x v="3"/>
    <b v="0"/>
    <n v="71"/>
    <b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3434"/>
    <d v="2014-07-10T09:07:49"/>
    <x v="3"/>
    <b v="0"/>
    <n v="168"/>
    <b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3435"/>
    <d v="2016-08-07T03:00:00"/>
    <x v="2"/>
    <b v="0"/>
    <n v="19"/>
    <b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3436"/>
    <d v="2014-08-21T16:28:00"/>
    <x v="3"/>
    <b v="0"/>
    <n v="37"/>
    <b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3437"/>
    <d v="2015-08-19T17:03:40"/>
    <x v="0"/>
    <b v="0"/>
    <n v="36"/>
    <b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3438"/>
    <d v="2015-05-02T21:00:00"/>
    <x v="0"/>
    <b v="0"/>
    <n v="14"/>
    <b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3439"/>
    <d v="2016-01-19T04:59:00"/>
    <x v="2"/>
    <b v="0"/>
    <n v="18"/>
    <b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3440"/>
    <d v="2014-07-11T16:15:00"/>
    <x v="3"/>
    <b v="0"/>
    <n v="82"/>
    <b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3441"/>
    <d v="2015-11-13T20:17:00"/>
    <x v="0"/>
    <b v="0"/>
    <n v="43"/>
    <b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3442"/>
    <d v="2015-05-30T20:11:12"/>
    <x v="0"/>
    <b v="0"/>
    <n v="8"/>
    <b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3443"/>
    <d v="2014-09-09T12:35:46"/>
    <x v="3"/>
    <b v="0"/>
    <n v="45"/>
    <b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3444"/>
    <d v="2016-06-08T13:59:00"/>
    <x v="2"/>
    <b v="0"/>
    <n v="20"/>
    <b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3445"/>
    <d v="2015-10-23T12:43:56"/>
    <x v="0"/>
    <b v="0"/>
    <n v="31"/>
    <b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3446"/>
    <d v="2015-02-05T12:20:00"/>
    <x v="0"/>
    <b v="0"/>
    <n v="25"/>
    <b v="1"/>
    <x v="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3447"/>
    <d v="2016-03-18T20:20:12"/>
    <x v="2"/>
    <b v="0"/>
    <n v="14"/>
    <b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3448"/>
    <d v="2014-12-17T02:51:29"/>
    <x v="3"/>
    <b v="0"/>
    <n v="45"/>
    <b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3449"/>
    <d v="2016-07-09T04:00:00"/>
    <x v="2"/>
    <b v="0"/>
    <n v="20"/>
    <b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3450"/>
    <d v="2015-04-02T15:54:31"/>
    <x v="0"/>
    <b v="0"/>
    <n v="39"/>
    <b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3451"/>
    <d v="2015-04-21T17:22:07"/>
    <x v="0"/>
    <b v="0"/>
    <n v="16"/>
    <b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3452"/>
    <d v="2014-07-23T03:59:00"/>
    <x v="3"/>
    <b v="0"/>
    <n v="37"/>
    <b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3453"/>
    <d v="2016-08-13T23:29:16"/>
    <x v="2"/>
    <b v="0"/>
    <n v="14"/>
    <b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3454"/>
    <d v="2014-07-31T16:45:59"/>
    <x v="3"/>
    <b v="0"/>
    <n v="21"/>
    <b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3455"/>
    <d v="2016-10-13T18:00:27"/>
    <x v="2"/>
    <b v="0"/>
    <n v="69"/>
    <b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3456"/>
    <d v="2014-08-01T06:59:00"/>
    <x v="3"/>
    <b v="0"/>
    <n v="16"/>
    <b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3457"/>
    <d v="2015-02-12T05:59:00"/>
    <x v="0"/>
    <b v="0"/>
    <n v="55"/>
    <b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3458"/>
    <d v="2015-02-03T04:27:00"/>
    <x v="0"/>
    <b v="0"/>
    <n v="27"/>
    <b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3459"/>
    <d v="2016-05-20T11:31:00"/>
    <x v="2"/>
    <b v="0"/>
    <n v="36"/>
    <b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3460"/>
    <d v="2014-08-15T12:39:12"/>
    <x v="3"/>
    <b v="0"/>
    <n v="19"/>
    <b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3461"/>
    <d v="2016-10-29T03:00:00"/>
    <x v="2"/>
    <b v="0"/>
    <n v="12"/>
    <b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3462"/>
    <d v="2015-07-10T18:00:00"/>
    <x v="0"/>
    <b v="0"/>
    <n v="17"/>
    <b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3463"/>
    <d v="2016-10-11T03:59:00"/>
    <x v="2"/>
    <b v="0"/>
    <n v="114"/>
    <b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3464"/>
    <d v="2016-08-23T03:07:17"/>
    <x v="2"/>
    <b v="0"/>
    <n v="93"/>
    <b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3465"/>
    <d v="2015-08-09T16:00:00"/>
    <x v="0"/>
    <b v="0"/>
    <n v="36"/>
    <b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3466"/>
    <d v="2016-04-19T23:27:30"/>
    <x v="2"/>
    <b v="0"/>
    <n v="61"/>
    <b v="1"/>
    <x v="6"/>
  </r>
  <r>
    <n v="3467"/>
    <s v="Venus in Fur, Los Angeles."/>
    <s v="Venus in Fur, By David Ives."/>
    <n v="3000"/>
    <n v="3030"/>
    <x v="0"/>
    <s v="US"/>
    <s v="USD"/>
    <n v="1426864032"/>
    <n v="1424275632"/>
    <x v="3467"/>
    <d v="2015-03-20T15:07:12"/>
    <x v="0"/>
    <b v="0"/>
    <n v="47"/>
    <b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3468"/>
    <d v="2016-09-21T03:00:00"/>
    <x v="2"/>
    <b v="0"/>
    <n v="17"/>
    <b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3469"/>
    <d v="2016-04-28T15:24:05"/>
    <x v="2"/>
    <b v="0"/>
    <n v="63"/>
    <b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3470"/>
    <d v="2016-07-15T21:38:00"/>
    <x v="2"/>
    <b v="0"/>
    <n v="9"/>
    <b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3471"/>
    <d v="2014-08-31T20:00:00"/>
    <x v="3"/>
    <b v="0"/>
    <n v="30"/>
    <b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3472"/>
    <d v="2014-11-06T05:59:00"/>
    <x v="3"/>
    <b v="0"/>
    <n v="23"/>
    <b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3473"/>
    <d v="2015-03-20T20:27:00"/>
    <x v="0"/>
    <b v="0"/>
    <n v="33"/>
    <b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3474"/>
    <d v="2016-07-20T12:02:11"/>
    <x v="2"/>
    <b v="0"/>
    <n v="39"/>
    <b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3475"/>
    <d v="2014-11-03T00:00:00"/>
    <x v="3"/>
    <b v="0"/>
    <n v="17"/>
    <b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3476"/>
    <d v="2014-10-27T03:00:00"/>
    <x v="3"/>
    <b v="0"/>
    <n v="6"/>
    <b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3477"/>
    <d v="2015-05-17T03:00:00"/>
    <x v="0"/>
    <b v="0"/>
    <n v="39"/>
    <b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3478"/>
    <d v="2015-03-16T21:00:00"/>
    <x v="0"/>
    <b v="0"/>
    <n v="57"/>
    <b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3479"/>
    <d v="2014-06-21T20:31:20"/>
    <x v="3"/>
    <b v="0"/>
    <n v="56"/>
    <b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3480"/>
    <d v="2015-07-10T21:00:00"/>
    <x v="0"/>
    <b v="0"/>
    <n v="13"/>
    <b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3481"/>
    <d v="2015-01-02T05:56:28"/>
    <x v="0"/>
    <b v="0"/>
    <n v="95"/>
    <b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3482"/>
    <d v="2014-07-06T18:31:06"/>
    <x v="3"/>
    <b v="0"/>
    <n v="80"/>
    <b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3483"/>
    <d v="2014-07-03T16:03:01"/>
    <x v="3"/>
    <b v="0"/>
    <n v="133"/>
    <b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3484"/>
    <d v="2016-06-15T18:14:59"/>
    <x v="2"/>
    <b v="0"/>
    <n v="44"/>
    <b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3485"/>
    <d v="2016-02-02T16:38:00"/>
    <x v="2"/>
    <b v="0"/>
    <n v="30"/>
    <b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3486"/>
    <d v="2015-06-03T06:59:00"/>
    <x v="0"/>
    <b v="0"/>
    <n v="56"/>
    <b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3487"/>
    <d v="2015-06-24T22:34:12"/>
    <x v="0"/>
    <b v="0"/>
    <n v="66"/>
    <b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3488"/>
    <d v="2015-04-17T16:00:00"/>
    <x v="0"/>
    <b v="0"/>
    <n v="29"/>
    <b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3489"/>
    <d v="2014-05-24T21:00:00"/>
    <x v="3"/>
    <b v="0"/>
    <n v="72"/>
    <b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3490"/>
    <d v="2016-04-13T19:15:24"/>
    <x v="2"/>
    <b v="0"/>
    <n v="27"/>
    <b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3491"/>
    <d v="2015-05-18T05:59:44"/>
    <x v="0"/>
    <b v="0"/>
    <n v="10"/>
    <b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3492"/>
    <d v="2015-10-26T00:13:17"/>
    <x v="0"/>
    <b v="0"/>
    <n v="35"/>
    <b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3493"/>
    <d v="2014-08-17T05:11:00"/>
    <x v="3"/>
    <b v="0"/>
    <n v="29"/>
    <b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3494"/>
    <d v="2016-11-26T06:00:00"/>
    <x v="2"/>
    <b v="0"/>
    <n v="13"/>
    <b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3495"/>
    <d v="2014-11-01T17:18:00"/>
    <x v="3"/>
    <b v="0"/>
    <n v="72"/>
    <b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3496"/>
    <d v="2016-09-11T20:19:26"/>
    <x v="2"/>
    <b v="0"/>
    <n v="78"/>
    <b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3497"/>
    <d v="2016-06-02T22:00:00"/>
    <x v="2"/>
    <b v="0"/>
    <n v="49"/>
    <b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3498"/>
    <d v="2016-05-28T21:44:00"/>
    <x v="2"/>
    <b v="0"/>
    <n v="42"/>
    <b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3499"/>
    <d v="2015-07-01T06:59:00"/>
    <x v="0"/>
    <b v="0"/>
    <n v="35"/>
    <b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3500"/>
    <d v="2016-03-07T04:59:00"/>
    <x v="2"/>
    <b v="0"/>
    <n v="42"/>
    <b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3501"/>
    <d v="2015-09-11T18:19:55"/>
    <x v="0"/>
    <b v="0"/>
    <n v="42"/>
    <b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3502"/>
    <d v="2016-03-16T03:59:00"/>
    <x v="2"/>
    <b v="0"/>
    <n v="31"/>
    <b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3503"/>
    <d v="2016-07-24T11:28:48"/>
    <x v="2"/>
    <b v="0"/>
    <n v="38"/>
    <b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3504"/>
    <d v="2015-11-19T18:58:11"/>
    <x v="0"/>
    <b v="0"/>
    <n v="8"/>
    <b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3505"/>
    <d v="2014-05-13T04:00:00"/>
    <x v="3"/>
    <b v="0"/>
    <n v="39"/>
    <b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3506"/>
    <d v="2014-08-23T17:37:20"/>
    <x v="3"/>
    <b v="0"/>
    <n v="29"/>
    <b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3507"/>
    <d v="2016-05-31T22:08:57"/>
    <x v="2"/>
    <b v="0"/>
    <n v="72"/>
    <b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3508"/>
    <d v="2016-05-10T21:00:00"/>
    <x v="2"/>
    <b v="0"/>
    <n v="15"/>
    <b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3509"/>
    <d v="2014-11-21T04:55:00"/>
    <x v="3"/>
    <b v="0"/>
    <n v="33"/>
    <b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3510"/>
    <d v="2014-07-02T14:54:06"/>
    <x v="3"/>
    <b v="0"/>
    <n v="15"/>
    <b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3511"/>
    <d v="2014-11-07T18:30:00"/>
    <x v="3"/>
    <b v="0"/>
    <n v="19"/>
    <b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3512"/>
    <d v="2015-04-23T11:53:12"/>
    <x v="0"/>
    <b v="0"/>
    <n v="17"/>
    <b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3513"/>
    <d v="2014-06-04T04:59:00"/>
    <x v="3"/>
    <b v="0"/>
    <n v="44"/>
    <b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3514"/>
    <d v="2015-02-02T04:59:00"/>
    <x v="0"/>
    <b v="0"/>
    <n v="10"/>
    <b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3515"/>
    <d v="2015-05-31T18:32:51"/>
    <x v="0"/>
    <b v="0"/>
    <n v="46"/>
    <b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3516"/>
    <d v="2014-09-08T03:00:00"/>
    <x v="3"/>
    <b v="0"/>
    <n v="11"/>
    <b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3517"/>
    <d v="2014-07-04T11:00:00"/>
    <x v="3"/>
    <b v="0"/>
    <n v="13"/>
    <b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3518"/>
    <d v="2014-10-02T14:21:00"/>
    <x v="3"/>
    <b v="0"/>
    <n v="33"/>
    <b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3519"/>
    <d v="2015-03-04T14:22:30"/>
    <x v="0"/>
    <b v="0"/>
    <n v="28"/>
    <b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3520"/>
    <d v="2015-09-06T13:47:00"/>
    <x v="0"/>
    <b v="0"/>
    <n v="21"/>
    <b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3521"/>
    <d v="2014-09-29T08:40:20"/>
    <x v="3"/>
    <b v="0"/>
    <n v="13"/>
    <b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3522"/>
    <d v="2015-09-15T10:06:00"/>
    <x v="0"/>
    <b v="0"/>
    <n v="34"/>
    <b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3523"/>
    <d v="2016-09-25T23:00:00"/>
    <x v="2"/>
    <b v="0"/>
    <n v="80"/>
    <b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3524"/>
    <d v="2014-09-13T04:00:00"/>
    <x v="3"/>
    <b v="0"/>
    <n v="74"/>
    <b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3525"/>
    <d v="2015-08-09T16:00:00"/>
    <x v="0"/>
    <b v="0"/>
    <n v="7"/>
    <b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3526"/>
    <d v="2016-04-28T05:59:00"/>
    <x v="2"/>
    <b v="0"/>
    <n v="34"/>
    <b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3527"/>
    <d v="2015-07-11T03:59:00"/>
    <x v="0"/>
    <b v="0"/>
    <n v="86"/>
    <b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3528"/>
    <d v="2017-01-18T12:01:58"/>
    <x v="1"/>
    <b v="0"/>
    <n v="37"/>
    <b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3529"/>
    <d v="2015-07-13T01:00:00"/>
    <x v="0"/>
    <b v="0"/>
    <n v="18"/>
    <b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3530"/>
    <d v="2016-04-10T20:00:00"/>
    <x v="2"/>
    <b v="0"/>
    <n v="22"/>
    <b v="1"/>
    <x v="6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3531"/>
    <d v="2016-06-30T15:42:14"/>
    <x v="2"/>
    <b v="0"/>
    <n v="26"/>
    <b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3532"/>
    <d v="2014-09-18T03:59:00"/>
    <x v="3"/>
    <b v="0"/>
    <n v="27"/>
    <b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3533"/>
    <d v="2015-11-11T19:16:07"/>
    <x v="0"/>
    <b v="0"/>
    <n v="8"/>
    <b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3534"/>
    <d v="2015-10-01T15:00:23"/>
    <x v="0"/>
    <b v="0"/>
    <n v="204"/>
    <b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3535"/>
    <d v="2015-10-02T18:00:00"/>
    <x v="0"/>
    <b v="0"/>
    <n v="46"/>
    <b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3536"/>
    <d v="2015-12-20T11:59:00"/>
    <x v="0"/>
    <b v="0"/>
    <n v="17"/>
    <b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3537"/>
    <d v="2014-11-17T07:59:00"/>
    <x v="3"/>
    <b v="0"/>
    <n v="28"/>
    <b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3538"/>
    <d v="2016-08-17T10:05:40"/>
    <x v="2"/>
    <b v="0"/>
    <n v="83"/>
    <b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3539"/>
    <d v="2016-09-08T18:08:42"/>
    <x v="2"/>
    <b v="0"/>
    <n v="13"/>
    <b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3540"/>
    <d v="2016-06-26T00:04:51"/>
    <x v="2"/>
    <b v="0"/>
    <n v="8"/>
    <b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3541"/>
    <d v="2015-08-31T17:31:15"/>
    <x v="0"/>
    <b v="0"/>
    <n v="32"/>
    <b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3542"/>
    <d v="2014-09-07T14:23:42"/>
    <x v="3"/>
    <b v="0"/>
    <n v="85"/>
    <b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3543"/>
    <d v="2015-06-25T18:07:39"/>
    <x v="0"/>
    <b v="0"/>
    <n v="29"/>
    <b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3544"/>
    <d v="2015-03-07T19:57:37"/>
    <x v="0"/>
    <b v="0"/>
    <n v="24"/>
    <b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3545"/>
    <d v="2015-04-11T19:22:39"/>
    <x v="0"/>
    <b v="0"/>
    <n v="8"/>
    <b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3546"/>
    <d v="2015-04-01T03:59:00"/>
    <x v="0"/>
    <b v="0"/>
    <n v="19"/>
    <b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3547"/>
    <d v="2016-05-14T03:59:00"/>
    <x v="2"/>
    <b v="0"/>
    <n v="336"/>
    <b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3548"/>
    <d v="2016-03-05T01:00:00"/>
    <x v="2"/>
    <b v="0"/>
    <n v="13"/>
    <b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3549"/>
    <d v="2015-09-04T09:27:53"/>
    <x v="0"/>
    <b v="0"/>
    <n v="42"/>
    <b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3550"/>
    <d v="2016-05-02T21:26:38"/>
    <x v="2"/>
    <b v="0"/>
    <n v="64"/>
    <b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3551"/>
    <d v="2014-05-22T22:07:00"/>
    <x v="3"/>
    <b v="0"/>
    <n v="25"/>
    <b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3552"/>
    <d v="2014-06-28T14:05:24"/>
    <x v="3"/>
    <b v="0"/>
    <n v="20"/>
    <b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3553"/>
    <d v="2015-08-12T00:00:00"/>
    <x v="0"/>
    <b v="0"/>
    <n v="104"/>
    <b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3554"/>
    <d v="2015-02-11T17:00:00"/>
    <x v="0"/>
    <b v="0"/>
    <n v="53"/>
    <b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3555"/>
    <d v="2016-11-17T11:36:34"/>
    <x v="2"/>
    <b v="0"/>
    <n v="14"/>
    <b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3556"/>
    <d v="2014-08-17T15:35:24"/>
    <x v="3"/>
    <b v="0"/>
    <n v="20"/>
    <b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3557"/>
    <d v="2014-05-05T06:38:31"/>
    <x v="3"/>
    <b v="0"/>
    <n v="558"/>
    <b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3558"/>
    <d v="2015-06-26T21:00:00"/>
    <x v="0"/>
    <b v="0"/>
    <n v="22"/>
    <b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3559"/>
    <d v="2015-07-31T08:58:00"/>
    <x v="0"/>
    <b v="0"/>
    <n v="24"/>
    <b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3560"/>
    <d v="2015-05-27T02:45:00"/>
    <x v="0"/>
    <b v="0"/>
    <n v="74"/>
    <b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3561"/>
    <d v="2015-08-05T18:36:00"/>
    <x v="0"/>
    <b v="0"/>
    <n v="54"/>
    <b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3562"/>
    <d v="2016-03-13T22:00:00"/>
    <x v="2"/>
    <b v="0"/>
    <n v="31"/>
    <b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3563"/>
    <d v="2016-08-01T19:00:00"/>
    <x v="2"/>
    <b v="0"/>
    <n v="25"/>
    <b v="1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3564"/>
    <d v="2015-10-05T16:00:00"/>
    <x v="0"/>
    <b v="0"/>
    <n v="17"/>
    <b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3565"/>
    <d v="2014-12-31T17:50:08"/>
    <x v="3"/>
    <b v="0"/>
    <n v="12"/>
    <b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3566"/>
    <d v="2015-01-23T12:11:23"/>
    <x v="0"/>
    <b v="0"/>
    <n v="38"/>
    <b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3567"/>
    <d v="2015-06-10T19:27:24"/>
    <x v="0"/>
    <b v="0"/>
    <n v="41"/>
    <b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3568"/>
    <d v="2014-09-17T17:46:34"/>
    <x v="3"/>
    <b v="0"/>
    <n v="19"/>
    <b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3569"/>
    <d v="2015-01-08T16:31:36"/>
    <x v="0"/>
    <b v="0"/>
    <n v="41"/>
    <b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3570"/>
    <d v="2014-12-31T07:00:00"/>
    <x v="3"/>
    <b v="0"/>
    <n v="26"/>
    <b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3571"/>
    <d v="2014-10-30T20:36:53"/>
    <x v="3"/>
    <b v="0"/>
    <n v="25"/>
    <b v="1"/>
    <x v="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3572"/>
    <d v="2015-06-21T13:41:22"/>
    <x v="0"/>
    <b v="0"/>
    <n v="9"/>
    <b v="1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3573"/>
    <d v="2014-11-08T10:00:46"/>
    <x v="3"/>
    <b v="0"/>
    <n v="78"/>
    <b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3574"/>
    <d v="2014-11-13T23:37:28"/>
    <x v="3"/>
    <b v="0"/>
    <n v="45"/>
    <b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3575"/>
    <d v="2016-08-11T03:59:00"/>
    <x v="2"/>
    <b v="0"/>
    <n v="102"/>
    <b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3576"/>
    <d v="2016-12-05T14:10:54"/>
    <x v="2"/>
    <b v="0"/>
    <n v="5"/>
    <b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3577"/>
    <d v="2015-04-26T06:28:00"/>
    <x v="0"/>
    <b v="0"/>
    <n v="27"/>
    <b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3578"/>
    <d v="2016-04-30T17:36:17"/>
    <x v="2"/>
    <b v="0"/>
    <n v="37"/>
    <b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3579"/>
    <d v="2016-03-31T17:17:36"/>
    <x v="2"/>
    <b v="0"/>
    <n v="14"/>
    <b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3580"/>
    <d v="2015-03-01T04:59:00"/>
    <x v="0"/>
    <b v="0"/>
    <n v="27"/>
    <b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3581"/>
    <d v="2014-07-30T11:18:30"/>
    <x v="3"/>
    <b v="0"/>
    <n v="45"/>
    <b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3582"/>
    <d v="2016-04-05T02:18:02"/>
    <x v="2"/>
    <b v="0"/>
    <n v="49"/>
    <b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3583"/>
    <d v="2016-04-18T09:13:25"/>
    <x v="2"/>
    <b v="0"/>
    <n v="24"/>
    <b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3584"/>
    <d v="2015-07-13T07:35:44"/>
    <x v="0"/>
    <b v="0"/>
    <n v="112"/>
    <b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3585"/>
    <d v="2014-12-21T17:11:30"/>
    <x v="3"/>
    <b v="0"/>
    <n v="23"/>
    <b v="1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x v="3586"/>
    <d v="2016-09-23T16:44:30"/>
    <x v="2"/>
    <b v="0"/>
    <n v="54"/>
    <b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3587"/>
    <d v="2016-06-27T19:00:00"/>
    <x v="2"/>
    <b v="0"/>
    <n v="28"/>
    <b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3588"/>
    <d v="2015-04-29T23:00:00"/>
    <x v="0"/>
    <b v="0"/>
    <n v="11"/>
    <b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3589"/>
    <d v="2015-05-26T15:32:27"/>
    <x v="0"/>
    <b v="0"/>
    <n v="62"/>
    <b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3590"/>
    <d v="2014-10-20T08:00:34"/>
    <x v="3"/>
    <b v="0"/>
    <n v="73"/>
    <b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3591"/>
    <d v="2015-01-24T04:59:00"/>
    <x v="0"/>
    <b v="0"/>
    <n v="18"/>
    <b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3592"/>
    <d v="2015-02-11T04:59:00"/>
    <x v="0"/>
    <b v="0"/>
    <n v="35"/>
    <b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3593"/>
    <d v="2015-01-05T20:26:00"/>
    <x v="0"/>
    <b v="0"/>
    <n v="43"/>
    <b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3594"/>
    <d v="2016-09-04T01:36:22"/>
    <x v="2"/>
    <b v="0"/>
    <n v="36"/>
    <b v="1"/>
    <x v="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3595"/>
    <d v="2015-03-13T06:59:00"/>
    <x v="0"/>
    <b v="0"/>
    <n v="62"/>
    <b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3596"/>
    <d v="2014-08-26T17:09:42"/>
    <x v="3"/>
    <b v="0"/>
    <n v="15"/>
    <b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3597"/>
    <d v="2016-03-03T05:59:00"/>
    <x v="2"/>
    <b v="0"/>
    <n v="33"/>
    <b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3598"/>
    <d v="2014-09-03T04:59:00"/>
    <x v="3"/>
    <b v="0"/>
    <n v="27"/>
    <b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3599"/>
    <d v="2015-08-30T00:00:00"/>
    <x v="0"/>
    <b v="0"/>
    <n v="17"/>
    <b v="1"/>
    <x v="6"/>
  </r>
  <r>
    <n v="3600"/>
    <s v="Pariah"/>
    <s v="The First Play From The Man Who Brought You The Black James Bond!"/>
    <n v="10"/>
    <n v="13"/>
    <x v="0"/>
    <s v="US"/>
    <s v="USD"/>
    <n v="1476390164"/>
    <n v="1473970964"/>
    <x v="3600"/>
    <d v="2016-10-13T20:22:44"/>
    <x v="2"/>
    <b v="0"/>
    <n v="4"/>
    <b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3601"/>
    <d v="2015-01-16T23:58:02"/>
    <x v="0"/>
    <b v="0"/>
    <n v="53"/>
    <b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3602"/>
    <d v="2016-05-17T21:27:59"/>
    <x v="2"/>
    <b v="0"/>
    <n v="49"/>
    <b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3603"/>
    <d v="2015-11-05T21:44:40"/>
    <x v="0"/>
    <b v="0"/>
    <n v="57"/>
    <b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3604"/>
    <d v="2016-04-29T06:59:00"/>
    <x v="2"/>
    <b v="0"/>
    <n v="69"/>
    <b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3605"/>
    <d v="2016-02-13T19:02:06"/>
    <x v="2"/>
    <b v="0"/>
    <n v="15"/>
    <b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3606"/>
    <d v="2016-08-14T14:30:57"/>
    <x v="2"/>
    <b v="0"/>
    <n v="64"/>
    <b v="1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3607"/>
    <d v="2015-12-15T00:00:00"/>
    <x v="0"/>
    <b v="0"/>
    <n v="20"/>
    <b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3608"/>
    <d v="2016-06-17T14:00:00"/>
    <x v="2"/>
    <b v="0"/>
    <n v="27"/>
    <b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3609"/>
    <d v="2016-03-30T22:48:05"/>
    <x v="2"/>
    <b v="0"/>
    <n v="21"/>
    <b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3610"/>
    <d v="2015-08-17T10:22:16"/>
    <x v="0"/>
    <b v="0"/>
    <n v="31"/>
    <b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3611"/>
    <d v="2015-04-08T08:53:21"/>
    <x v="0"/>
    <b v="0"/>
    <n v="51"/>
    <b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3612"/>
    <d v="2014-06-09T17:26:51"/>
    <x v="3"/>
    <b v="0"/>
    <n v="57"/>
    <b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3613"/>
    <d v="2014-06-28T14:09:34"/>
    <x v="3"/>
    <b v="0"/>
    <n v="20"/>
    <b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3614"/>
    <d v="2015-06-19T01:00:16"/>
    <x v="0"/>
    <b v="0"/>
    <n v="71"/>
    <b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3615"/>
    <d v="2015-12-10T14:14:56"/>
    <x v="0"/>
    <b v="0"/>
    <n v="72"/>
    <b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3616"/>
    <d v="2015-03-19T21:47:44"/>
    <x v="0"/>
    <b v="0"/>
    <n v="45"/>
    <b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3617"/>
    <d v="2017-02-28T00:00:00"/>
    <x v="1"/>
    <b v="0"/>
    <n v="51"/>
    <b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3618"/>
    <d v="2015-06-03T15:04:10"/>
    <x v="0"/>
    <b v="0"/>
    <n v="56"/>
    <b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3619"/>
    <d v="2016-11-19T22:00:00"/>
    <x v="2"/>
    <b v="0"/>
    <n v="17"/>
    <b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3620"/>
    <d v="2015-03-05T04:00:00"/>
    <x v="0"/>
    <b v="0"/>
    <n v="197"/>
    <b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3621"/>
    <d v="2016-09-30T21:00:00"/>
    <x v="2"/>
    <b v="0"/>
    <n v="70"/>
    <b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3622"/>
    <d v="2014-09-28T03:23:00"/>
    <x v="3"/>
    <b v="0"/>
    <n v="21"/>
    <b v="1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3623"/>
    <d v="2014-07-26T07:00:00"/>
    <x v="3"/>
    <b v="0"/>
    <n v="34"/>
    <b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3624"/>
    <d v="2016-08-23T18:34:50"/>
    <x v="2"/>
    <b v="0"/>
    <n v="39"/>
    <b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3625"/>
    <d v="2015-07-02T15:39:37"/>
    <x v="0"/>
    <b v="0"/>
    <n v="78"/>
    <b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3626"/>
    <d v="2014-08-16T16:00:57"/>
    <x v="3"/>
    <b v="0"/>
    <n v="48"/>
    <b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3627"/>
    <d v="2016-05-21T03:59:00"/>
    <x v="2"/>
    <b v="0"/>
    <n v="29"/>
    <b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3628"/>
    <d v="2015-12-13T20:59:56"/>
    <x v="0"/>
    <b v="0"/>
    <n v="0"/>
    <b v="0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3629"/>
    <d v="2016-05-05T17:00:00"/>
    <x v="2"/>
    <b v="0"/>
    <n v="2"/>
    <b v="0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3630"/>
    <d v="2014-11-29T21:19:50"/>
    <x v="3"/>
    <b v="0"/>
    <n v="1"/>
    <b v="0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3631"/>
    <d v="2014-09-23T03:59:00"/>
    <x v="3"/>
    <b v="0"/>
    <n v="59"/>
    <b v="0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3632"/>
    <d v="2014-11-23T22:29:09"/>
    <x v="3"/>
    <b v="0"/>
    <n v="1"/>
    <b v="0"/>
    <x v="4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x v="3633"/>
    <d v="2016-11-19T01:00:00"/>
    <x v="2"/>
    <b v="0"/>
    <n v="31"/>
    <b v="0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3634"/>
    <d v="2017-01-14T03:59:00"/>
    <x v="1"/>
    <b v="0"/>
    <n v="18"/>
    <b v="0"/>
    <x v="4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3635"/>
    <d v="2016-04-20T21:11:16"/>
    <x v="2"/>
    <b v="0"/>
    <n v="10"/>
    <b v="0"/>
    <x v="4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x v="3636"/>
    <d v="2015-09-14T16:40:29"/>
    <x v="0"/>
    <b v="0"/>
    <n v="0"/>
    <b v="0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3637"/>
    <d v="2015-01-01T16:48:55"/>
    <x v="0"/>
    <b v="0"/>
    <n v="14"/>
    <b v="0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3638"/>
    <d v="2015-04-19T15:08:52"/>
    <x v="0"/>
    <b v="0"/>
    <n v="2"/>
    <b v="0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3639"/>
    <d v="2016-10-07T15:11:00"/>
    <x v="2"/>
    <b v="0"/>
    <n v="1"/>
    <b v="0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3640"/>
    <d v="2015-05-10T18:45:30"/>
    <x v="0"/>
    <b v="0"/>
    <n v="3"/>
    <b v="0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3641"/>
    <d v="2014-10-05T05:00:00"/>
    <x v="3"/>
    <b v="0"/>
    <n v="0"/>
    <b v="0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3642"/>
    <d v="2015-11-30T17:00:00"/>
    <x v="0"/>
    <b v="0"/>
    <n v="2"/>
    <b v="0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3643"/>
    <d v="2015-11-17T04:27:19"/>
    <x v="0"/>
    <b v="0"/>
    <n v="0"/>
    <b v="0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3644"/>
    <d v="2016-03-08T04:59:00"/>
    <x v="2"/>
    <b v="0"/>
    <n v="12"/>
    <b v="0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3645"/>
    <d v="2016-11-22T00:17:18"/>
    <x v="2"/>
    <b v="0"/>
    <n v="1"/>
    <b v="0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3646"/>
    <d v="2015-06-16T23:30:00"/>
    <x v="0"/>
    <b v="0"/>
    <n v="8"/>
    <b v="0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3647"/>
    <d v="2016-09-30T17:58:47"/>
    <x v="2"/>
    <b v="0"/>
    <n v="2"/>
    <b v="0"/>
    <x v="4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3648"/>
    <d v="2014-10-05T07:00:45"/>
    <x v="3"/>
    <b v="0"/>
    <n v="73"/>
    <b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3649"/>
    <d v="2014-06-16T17:06:34"/>
    <x v="3"/>
    <b v="0"/>
    <n v="8"/>
    <b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3650"/>
    <d v="2016-02-02T11:29:44"/>
    <x v="2"/>
    <b v="0"/>
    <n v="17"/>
    <b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3651"/>
    <d v="2014-08-10T15:59:00"/>
    <x v="3"/>
    <b v="0"/>
    <n v="9"/>
    <b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3652"/>
    <d v="2016-08-25T03:59:00"/>
    <x v="2"/>
    <b v="0"/>
    <n v="17"/>
    <b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3653"/>
    <d v="2015-08-05T08:43:27"/>
    <x v="0"/>
    <b v="0"/>
    <n v="33"/>
    <b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3654"/>
    <d v="2016-04-03T17:00:00"/>
    <x v="2"/>
    <b v="0"/>
    <n v="38"/>
    <b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3655"/>
    <d v="2015-07-18T06:59:00"/>
    <x v="0"/>
    <b v="0"/>
    <n v="79"/>
    <b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3656"/>
    <d v="2017-02-01T22:59:00"/>
    <x v="1"/>
    <b v="0"/>
    <n v="46"/>
    <b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3657"/>
    <d v="2016-06-01T21:42:00"/>
    <x v="2"/>
    <b v="0"/>
    <n v="20"/>
    <b v="1"/>
    <x v="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3658"/>
    <d v="2014-07-02T03:59:00"/>
    <x v="3"/>
    <b v="0"/>
    <n v="20"/>
    <b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3659"/>
    <d v="2015-03-19T14:39:00"/>
    <x v="0"/>
    <b v="0"/>
    <n v="13"/>
    <b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3660"/>
    <d v="2014-12-23T21:08:45"/>
    <x v="3"/>
    <b v="0"/>
    <n v="22"/>
    <b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3661"/>
    <d v="2016-04-10T04:00:00"/>
    <x v="2"/>
    <b v="0"/>
    <n v="36"/>
    <b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3662"/>
    <d v="2015-03-31T04:16:54"/>
    <x v="0"/>
    <b v="0"/>
    <n v="40"/>
    <b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3663"/>
    <d v="2016-12-21T11:50:30"/>
    <x v="2"/>
    <b v="0"/>
    <n v="9"/>
    <b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3664"/>
    <d v="2016-06-16T05:58:09"/>
    <x v="2"/>
    <b v="0"/>
    <n v="19"/>
    <b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3665"/>
    <d v="2015-10-28T19:54:00"/>
    <x v="0"/>
    <b v="0"/>
    <n v="14"/>
    <b v="1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3666"/>
    <d v="2014-07-24T07:00:00"/>
    <x v="3"/>
    <b v="0"/>
    <n v="38"/>
    <b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3667"/>
    <d v="2015-07-18T23:16:59"/>
    <x v="0"/>
    <b v="0"/>
    <n v="58"/>
    <b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3668"/>
    <d v="2015-07-23T18:33:00"/>
    <x v="0"/>
    <b v="0"/>
    <n v="28"/>
    <b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3669"/>
    <d v="2015-06-11T16:12:17"/>
    <x v="0"/>
    <b v="0"/>
    <n v="17"/>
    <b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3670"/>
    <d v="2015-05-31T23:00:00"/>
    <x v="0"/>
    <b v="0"/>
    <n v="12"/>
    <b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3671"/>
    <d v="2014-07-21T03:59:00"/>
    <x v="3"/>
    <b v="0"/>
    <n v="40"/>
    <b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3672"/>
    <d v="2014-09-26T22:43:04"/>
    <x v="3"/>
    <b v="0"/>
    <n v="57"/>
    <b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3673"/>
    <d v="2014-11-05T12:52:00"/>
    <x v="3"/>
    <b v="0"/>
    <n v="114"/>
    <b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3674"/>
    <d v="2016-09-03T20:57:09"/>
    <x v="2"/>
    <b v="0"/>
    <n v="31"/>
    <b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3675"/>
    <d v="2016-05-15T23:00:00"/>
    <x v="2"/>
    <b v="0"/>
    <n v="3"/>
    <b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3676"/>
    <d v="2014-09-12T19:34:44"/>
    <x v="3"/>
    <b v="0"/>
    <n v="16"/>
    <b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3677"/>
    <d v="2014-07-03T03:59:00"/>
    <x v="3"/>
    <b v="0"/>
    <n v="199"/>
    <b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3678"/>
    <d v="2015-05-31T12:44:58"/>
    <x v="0"/>
    <b v="0"/>
    <n v="31"/>
    <b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3679"/>
    <d v="2014-07-01T04:59:00"/>
    <x v="3"/>
    <b v="0"/>
    <n v="30"/>
    <b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3680"/>
    <d v="2016-10-05T10:53:54"/>
    <x v="2"/>
    <b v="0"/>
    <n v="34"/>
    <b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3681"/>
    <d v="2016-01-15T15:38:10"/>
    <x v="2"/>
    <b v="0"/>
    <n v="18"/>
    <b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3682"/>
    <d v="2014-06-16T06:59:00"/>
    <x v="3"/>
    <b v="0"/>
    <n v="67"/>
    <b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3683"/>
    <d v="2016-10-20T02:48:16"/>
    <x v="2"/>
    <b v="0"/>
    <n v="66"/>
    <b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3684"/>
    <d v="2015-09-02T04:19:46"/>
    <x v="0"/>
    <b v="0"/>
    <n v="23"/>
    <b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3685"/>
    <d v="2014-05-19T21:00:00"/>
    <x v="3"/>
    <b v="0"/>
    <n v="126"/>
    <b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3686"/>
    <d v="2015-08-29T03:59:00"/>
    <x v="0"/>
    <b v="0"/>
    <n v="6"/>
    <b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3687"/>
    <d v="2014-06-27T05:14:15"/>
    <x v="3"/>
    <b v="0"/>
    <n v="25"/>
    <b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3688"/>
    <d v="2014-08-08T18:53:24"/>
    <x v="3"/>
    <b v="0"/>
    <n v="39"/>
    <b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3689"/>
    <d v="2015-06-21T22:25:00"/>
    <x v="0"/>
    <b v="0"/>
    <n v="62"/>
    <b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3690"/>
    <d v="2014-11-27T15:21:23"/>
    <x v="3"/>
    <b v="0"/>
    <n v="31"/>
    <b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3691"/>
    <d v="2015-03-02T04:59:00"/>
    <x v="0"/>
    <b v="0"/>
    <n v="274"/>
    <b v="1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3692"/>
    <d v="2014-09-19T00:00:00"/>
    <x v="3"/>
    <b v="0"/>
    <n v="17"/>
    <b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3693"/>
    <d v="2015-11-30T22:30:00"/>
    <x v="0"/>
    <b v="0"/>
    <n v="14"/>
    <b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3694"/>
    <d v="2016-06-06T02:00:00"/>
    <x v="2"/>
    <b v="0"/>
    <n v="60"/>
    <b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3695"/>
    <d v="2015-01-11T20:53:30"/>
    <x v="0"/>
    <b v="0"/>
    <n v="33"/>
    <b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3696"/>
    <d v="2015-02-13T14:48:36"/>
    <x v="0"/>
    <b v="0"/>
    <n v="78"/>
    <b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3697"/>
    <d v="2016-05-10T11:10:48"/>
    <x v="2"/>
    <b v="0"/>
    <n v="30"/>
    <b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3698"/>
    <d v="2016-03-02T19:21:27"/>
    <x v="2"/>
    <b v="0"/>
    <n v="136"/>
    <b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3699"/>
    <d v="2014-10-15T14:26:56"/>
    <x v="3"/>
    <b v="0"/>
    <n v="40"/>
    <b v="1"/>
    <x v="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3700"/>
    <d v="2014-09-30T16:00:00"/>
    <x v="3"/>
    <b v="0"/>
    <n v="18"/>
    <b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3701"/>
    <d v="2015-06-04T12:59:53"/>
    <x v="0"/>
    <b v="0"/>
    <n v="39"/>
    <b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3702"/>
    <d v="2016-07-10T22:59:00"/>
    <x v="2"/>
    <b v="0"/>
    <n v="21"/>
    <b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3703"/>
    <d v="2016-08-13T06:59:00"/>
    <x v="2"/>
    <b v="0"/>
    <n v="30"/>
    <b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3704"/>
    <d v="2016-05-31T16:33:14"/>
    <x v="2"/>
    <b v="0"/>
    <n v="27"/>
    <b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3705"/>
    <d v="2014-06-23T18:00:00"/>
    <x v="3"/>
    <b v="0"/>
    <n v="35"/>
    <b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3706"/>
    <d v="2014-09-12T21:55:49"/>
    <x v="3"/>
    <b v="0"/>
    <n v="13"/>
    <b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3707"/>
    <d v="2016-07-22T05:26:00"/>
    <x v="2"/>
    <b v="0"/>
    <n v="23"/>
    <b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3708"/>
    <d v="2014-07-04T03:24:46"/>
    <x v="3"/>
    <b v="0"/>
    <n v="39"/>
    <b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3709"/>
    <d v="2014-06-25T16:59:06"/>
    <x v="3"/>
    <b v="0"/>
    <n v="35"/>
    <b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3710"/>
    <d v="2015-04-03T13:49:48"/>
    <x v="0"/>
    <b v="0"/>
    <n v="27"/>
    <b v="1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3711"/>
    <d v="2014-06-15T16:00:00"/>
    <x v="3"/>
    <b v="0"/>
    <n v="21"/>
    <b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3712"/>
    <d v="2015-05-31T06:59:00"/>
    <x v="0"/>
    <b v="0"/>
    <n v="104"/>
    <b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3713"/>
    <d v="2016-06-04T17:42:46"/>
    <x v="2"/>
    <b v="0"/>
    <n v="19"/>
    <b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3714"/>
    <d v="2015-05-26T03:59:00"/>
    <x v="0"/>
    <b v="0"/>
    <n v="97"/>
    <b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3715"/>
    <d v="2015-03-31T12:52:00"/>
    <x v="0"/>
    <b v="0"/>
    <n v="27"/>
    <b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3716"/>
    <d v="2016-01-21T21:18:29"/>
    <x v="2"/>
    <b v="0"/>
    <n v="24"/>
    <b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3717"/>
    <d v="2015-05-09T20:47:29"/>
    <x v="0"/>
    <b v="0"/>
    <n v="13"/>
    <b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3718"/>
    <d v="2015-02-27T17:11:15"/>
    <x v="0"/>
    <b v="0"/>
    <n v="46"/>
    <b v="1"/>
    <x v="6"/>
  </r>
  <r>
    <n v="3719"/>
    <s v="Corium"/>
    <s v="A new piece of physical theatre about love, regret and longing."/>
    <n v="200"/>
    <n v="420"/>
    <x v="0"/>
    <s v="GB"/>
    <s v="GBP"/>
    <n v="1434994266"/>
    <n v="1432402266"/>
    <x v="3719"/>
    <d v="2015-06-22T17:31:06"/>
    <x v="0"/>
    <b v="0"/>
    <n v="4"/>
    <b v="1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3720"/>
    <d v="2015-07-02T23:50:06"/>
    <x v="0"/>
    <b v="0"/>
    <n v="40"/>
    <b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3721"/>
    <d v="2014-11-05T23:28:04"/>
    <x v="3"/>
    <b v="0"/>
    <n v="44"/>
    <b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3722"/>
    <d v="2016-02-11T22:59:00"/>
    <x v="2"/>
    <b v="0"/>
    <n v="35"/>
    <b v="1"/>
    <x v="6"/>
  </r>
  <r>
    <n v="3723"/>
    <s v="Beauty and the Beast"/>
    <s v="Saltmine Theatre Company present Beauty and the Beast:"/>
    <n v="4500"/>
    <n v="4592"/>
    <x v="0"/>
    <s v="GB"/>
    <s v="GBP"/>
    <n v="1417374262"/>
    <n v="1414778662"/>
    <x v="3723"/>
    <d v="2014-11-30T19:04:22"/>
    <x v="3"/>
    <b v="0"/>
    <n v="63"/>
    <b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3724"/>
    <d v="2016-05-04T23:00:00"/>
    <x v="2"/>
    <b v="0"/>
    <n v="89"/>
    <b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3725"/>
    <d v="2016-02-18T21:30:00"/>
    <x v="2"/>
    <b v="0"/>
    <n v="15"/>
    <b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3726"/>
    <d v="2016-04-29T21:00:00"/>
    <x v="2"/>
    <b v="0"/>
    <n v="46"/>
    <b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3727"/>
    <d v="2016-10-20T04:55:00"/>
    <x v="2"/>
    <b v="0"/>
    <n v="33"/>
    <b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3728"/>
    <d v="2015-08-19T04:06:16"/>
    <x v="0"/>
    <b v="0"/>
    <n v="31"/>
    <b v="0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3729"/>
    <d v="2015-03-23T03:55:12"/>
    <x v="0"/>
    <b v="0"/>
    <n v="5"/>
    <b v="0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3730"/>
    <d v="2015-08-17T16:15:59"/>
    <x v="0"/>
    <b v="0"/>
    <n v="1"/>
    <b v="0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3731"/>
    <d v="2015-01-10T03:23:00"/>
    <x v="0"/>
    <b v="0"/>
    <n v="12"/>
    <b v="0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3732"/>
    <d v="2015-01-24T12:00:00"/>
    <x v="0"/>
    <b v="0"/>
    <n v="4"/>
    <b v="0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3733"/>
    <d v="2015-04-18T22:30:00"/>
    <x v="0"/>
    <b v="0"/>
    <n v="0"/>
    <b v="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3734"/>
    <d v="2015-05-25T21:38:16"/>
    <x v="0"/>
    <b v="0"/>
    <n v="7"/>
    <b v="0"/>
    <x v="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3735"/>
    <d v="2015-05-28T16:38:09"/>
    <x v="0"/>
    <b v="0"/>
    <n v="2"/>
    <b v="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3736"/>
    <d v="2015-03-23T18:00:00"/>
    <x v="0"/>
    <b v="0"/>
    <n v="1"/>
    <b v="0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3737"/>
    <d v="2015-11-12T06:59:00"/>
    <x v="0"/>
    <b v="0"/>
    <n v="4"/>
    <b v="0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3738"/>
    <d v="2014-07-15T22:00:00"/>
    <x v="3"/>
    <b v="0"/>
    <n v="6"/>
    <b v="0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3739"/>
    <d v="2016-07-17T10:47:48"/>
    <x v="2"/>
    <b v="0"/>
    <n v="8"/>
    <b v="0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3740"/>
    <d v="2014-08-12T01:53:58"/>
    <x v="3"/>
    <b v="0"/>
    <n v="14"/>
    <b v="0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3741"/>
    <d v="2015-12-17T22:05:50"/>
    <x v="0"/>
    <b v="0"/>
    <n v="0"/>
    <b v="0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3742"/>
    <d v="2014-09-06T05:09:04"/>
    <x v="3"/>
    <b v="0"/>
    <n v="4"/>
    <b v="0"/>
    <x v="6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3743"/>
    <d v="2014-07-03T17:02:44"/>
    <x v="3"/>
    <b v="0"/>
    <n v="0"/>
    <b v="0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3744"/>
    <d v="2014-07-05T03:59:00"/>
    <x v="3"/>
    <b v="0"/>
    <n v="0"/>
    <b v="0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3745"/>
    <d v="2014-08-10T16:45:02"/>
    <x v="3"/>
    <b v="0"/>
    <n v="1"/>
    <b v="0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3746"/>
    <d v="2016-10-08T09:20:39"/>
    <x v="2"/>
    <b v="0"/>
    <n v="1"/>
    <b v="0"/>
    <x v="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3747"/>
    <d v="2015-07-05T22:59:00"/>
    <x v="0"/>
    <b v="0"/>
    <n v="1"/>
    <b v="0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3748"/>
    <d v="2016-02-16T05:59:00"/>
    <x v="2"/>
    <b v="0"/>
    <n v="52"/>
    <b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3749"/>
    <d v="2016-04-29T03:59:00"/>
    <x v="2"/>
    <b v="0"/>
    <n v="7"/>
    <b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3750"/>
    <d v="2015-02-10T07:59:00"/>
    <x v="0"/>
    <b v="0"/>
    <n v="28"/>
    <b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3751"/>
    <d v="2016-04-02T23:51:13"/>
    <x v="2"/>
    <b v="0"/>
    <n v="11"/>
    <b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3752"/>
    <d v="2016-10-16T21:00:00"/>
    <x v="2"/>
    <b v="0"/>
    <n v="15"/>
    <b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3753"/>
    <d v="2015-06-03T00:00:00"/>
    <x v="0"/>
    <b v="0"/>
    <n v="30"/>
    <b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3754"/>
    <d v="2014-07-26T04:59:00"/>
    <x v="3"/>
    <b v="0"/>
    <n v="27"/>
    <b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3755"/>
    <d v="2016-04-15T20:48:27"/>
    <x v="2"/>
    <b v="0"/>
    <n v="28"/>
    <b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3756"/>
    <d v="2014-06-11T19:33:18"/>
    <x v="3"/>
    <b v="0"/>
    <n v="17"/>
    <b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3757"/>
    <d v="2014-12-01T20:25:15"/>
    <x v="3"/>
    <b v="0"/>
    <n v="50"/>
    <b v="1"/>
    <x v="40"/>
  </r>
  <r>
    <n v="3758"/>
    <s v="Luigi's Ladies"/>
    <s v="LUIGI'S LADIES: an original one-woman musical comedy"/>
    <n v="1500"/>
    <n v="1535"/>
    <x v="0"/>
    <s v="US"/>
    <s v="USD"/>
    <n v="1400475600"/>
    <n v="1397819938"/>
    <x v="3758"/>
    <d v="2014-05-19T05:00:00"/>
    <x v="3"/>
    <b v="0"/>
    <n v="26"/>
    <b v="1"/>
    <x v="4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3759"/>
    <d v="2015-08-26T02:35:53"/>
    <x v="0"/>
    <b v="0"/>
    <n v="88"/>
    <b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3760"/>
    <d v="2014-05-05T12:36:26"/>
    <x v="3"/>
    <b v="0"/>
    <n v="91"/>
    <b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3761"/>
    <d v="2015-08-10T23:00:00"/>
    <x v="0"/>
    <b v="0"/>
    <n v="3"/>
    <b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3762"/>
    <d v="2015-08-02T19:31:29"/>
    <x v="0"/>
    <b v="0"/>
    <n v="28"/>
    <b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3763"/>
    <d v="2015-04-01T17:00:26"/>
    <x v="0"/>
    <b v="0"/>
    <n v="77"/>
    <b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3764"/>
    <d v="2016-05-29T00:36:00"/>
    <x v="2"/>
    <b v="0"/>
    <n v="27"/>
    <b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3765"/>
    <d v="2014-07-30T18:38:02"/>
    <x v="3"/>
    <b v="0"/>
    <n v="107"/>
    <b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3766"/>
    <d v="2014-07-03T04:00:45"/>
    <x v="3"/>
    <b v="0"/>
    <n v="96"/>
    <b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3767"/>
    <d v="2015-03-01T04:59:00"/>
    <x v="0"/>
    <b v="0"/>
    <n v="56"/>
    <b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3768"/>
    <d v="2014-06-12T17:28:10"/>
    <x v="3"/>
    <b v="0"/>
    <n v="58"/>
    <b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3769"/>
    <d v="2016-04-15T14:21:19"/>
    <x v="2"/>
    <b v="0"/>
    <n v="15"/>
    <b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3770"/>
    <d v="2015-06-13T22:20:10"/>
    <x v="0"/>
    <b v="0"/>
    <n v="20"/>
    <b v="1"/>
    <x v="4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3771"/>
    <d v="2016-05-18T00:00:00"/>
    <x v="2"/>
    <b v="0"/>
    <n v="38"/>
    <b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3772"/>
    <d v="2016-11-29T06:00:00"/>
    <x v="2"/>
    <b v="0"/>
    <n v="33"/>
    <b v="1"/>
    <x v="4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3773"/>
    <d v="2016-11-15T02:08:00"/>
    <x v="2"/>
    <b v="0"/>
    <n v="57"/>
    <b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3774"/>
    <d v="2015-04-09T19:00:55"/>
    <x v="0"/>
    <b v="0"/>
    <n v="25"/>
    <b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3775"/>
    <d v="2015-04-09T04:00:00"/>
    <x v="0"/>
    <b v="0"/>
    <n v="14"/>
    <b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3776"/>
    <d v="2014-08-01T01:00:00"/>
    <x v="3"/>
    <b v="0"/>
    <n v="94"/>
    <b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3777"/>
    <d v="2014-09-27T04:00:00"/>
    <x v="3"/>
    <b v="0"/>
    <n v="59"/>
    <b v="1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3778"/>
    <d v="2015-02-14T19:39:40"/>
    <x v="0"/>
    <b v="0"/>
    <n v="36"/>
    <b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3779"/>
    <d v="2016-03-26T16:39:00"/>
    <x v="2"/>
    <b v="0"/>
    <n v="115"/>
    <b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3780"/>
    <d v="2015-07-13T20:06:00"/>
    <x v="0"/>
    <b v="0"/>
    <n v="30"/>
    <b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3781"/>
    <d v="2014-09-08T21:11:25"/>
    <x v="3"/>
    <b v="0"/>
    <n v="52"/>
    <b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3782"/>
    <d v="2016-07-24T23:00:00"/>
    <x v="2"/>
    <b v="0"/>
    <n v="27"/>
    <b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3783"/>
    <d v="2016-03-15T16:00:00"/>
    <x v="2"/>
    <b v="0"/>
    <n v="24"/>
    <b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3784"/>
    <d v="2016-07-10T23:32:12"/>
    <x v="2"/>
    <b v="0"/>
    <n v="10"/>
    <b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3785"/>
    <d v="2016-08-02T10:03:00"/>
    <x v="2"/>
    <b v="0"/>
    <n v="30"/>
    <b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3786"/>
    <d v="2016-05-27T00:54:35"/>
    <x v="2"/>
    <b v="0"/>
    <n v="71"/>
    <b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3787"/>
    <d v="2015-07-11T03:59:00"/>
    <x v="0"/>
    <b v="0"/>
    <n v="10"/>
    <b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3788"/>
    <d v="2015-12-23T16:18:00"/>
    <x v="0"/>
    <b v="0"/>
    <n v="1"/>
    <b v="0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3789"/>
    <d v="2015-06-15T19:10:18"/>
    <x v="0"/>
    <b v="0"/>
    <n v="4"/>
    <b v="0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3790"/>
    <d v="2016-11-22T17:00:23"/>
    <x v="2"/>
    <b v="0"/>
    <n v="0"/>
    <b v="0"/>
    <x v="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3791"/>
    <d v="2014-07-06T16:36:32"/>
    <x v="3"/>
    <b v="0"/>
    <n v="0"/>
    <b v="0"/>
    <x v="4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3792"/>
    <d v="2015-07-15T10:43:42"/>
    <x v="0"/>
    <b v="0"/>
    <n v="2"/>
    <b v="0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3793"/>
    <d v="2014-12-16T22:32:09"/>
    <x v="3"/>
    <b v="0"/>
    <n v="24"/>
    <b v="0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3794"/>
    <d v="2015-06-07T13:55:54"/>
    <x v="0"/>
    <b v="0"/>
    <n v="1"/>
    <b v="0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3795"/>
    <d v="2015-08-28T22:30:00"/>
    <x v="0"/>
    <b v="0"/>
    <n v="2"/>
    <b v="0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3796"/>
    <d v="2017-01-14T00:42:36"/>
    <x v="1"/>
    <b v="0"/>
    <n v="1"/>
    <b v="0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3797"/>
    <d v="2015-04-20T21:09:25"/>
    <x v="0"/>
    <b v="0"/>
    <n v="37"/>
    <b v="0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3798"/>
    <d v="2014-08-10T17:20:48"/>
    <x v="3"/>
    <b v="0"/>
    <n v="5"/>
    <b v="0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3799"/>
    <d v="2016-03-11T22:20:43"/>
    <x v="2"/>
    <b v="0"/>
    <n v="4"/>
    <b v="0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3800"/>
    <d v="2015-01-11T04:59:00"/>
    <x v="0"/>
    <b v="0"/>
    <n v="16"/>
    <b v="0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3801"/>
    <d v="2015-01-02T16:13:36"/>
    <x v="0"/>
    <b v="0"/>
    <n v="9"/>
    <b v="0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3802"/>
    <d v="2015-10-22T03:01:46"/>
    <x v="0"/>
    <b v="0"/>
    <n v="0"/>
    <b v="0"/>
    <x v="4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3803"/>
    <d v="2016-03-04T23:19:28"/>
    <x v="2"/>
    <b v="0"/>
    <n v="40"/>
    <b v="0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3804"/>
    <d v="2016-07-31T07:00:00"/>
    <x v="2"/>
    <b v="0"/>
    <n v="0"/>
    <b v="0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x v="3805"/>
    <d v="2014-09-27T21:17:20"/>
    <x v="3"/>
    <b v="0"/>
    <n v="2"/>
    <b v="0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3806"/>
    <d v="2014-06-29T06:13:01"/>
    <x v="3"/>
    <b v="0"/>
    <n v="1"/>
    <b v="0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3807"/>
    <d v="2015-04-03T21:48:59"/>
    <x v="0"/>
    <b v="0"/>
    <n v="9"/>
    <b v="0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3808"/>
    <d v="2015-04-25T09:53:39"/>
    <x v="0"/>
    <b v="0"/>
    <n v="24"/>
    <b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3809"/>
    <d v="2014-07-30T23:00:00"/>
    <x v="3"/>
    <b v="0"/>
    <n v="38"/>
    <b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3810"/>
    <d v="2015-03-21T19:22:38"/>
    <x v="0"/>
    <b v="0"/>
    <n v="26"/>
    <b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3811"/>
    <d v="2016-05-31T11:00:00"/>
    <x v="2"/>
    <b v="0"/>
    <n v="19"/>
    <b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3812"/>
    <d v="2015-06-01T03:59:00"/>
    <x v="0"/>
    <b v="0"/>
    <n v="11"/>
    <b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3813"/>
    <d v="2016-06-14T21:43:00"/>
    <x v="2"/>
    <b v="0"/>
    <n v="27"/>
    <b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3814"/>
    <d v="2015-04-01T03:59:00"/>
    <x v="0"/>
    <b v="0"/>
    <n v="34"/>
    <b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3815"/>
    <d v="2015-08-20T23:00:00"/>
    <x v="0"/>
    <b v="0"/>
    <n v="20"/>
    <b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3816"/>
    <d v="2014-07-17T16:33:43"/>
    <x v="3"/>
    <b v="0"/>
    <n v="37"/>
    <b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3817"/>
    <d v="2015-10-24T03:59:00"/>
    <x v="0"/>
    <b v="0"/>
    <n v="20"/>
    <b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3818"/>
    <d v="2015-03-12T19:13:02"/>
    <x v="0"/>
    <b v="0"/>
    <n v="10"/>
    <b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3819"/>
    <d v="2015-07-17T21:02:00"/>
    <x v="0"/>
    <b v="0"/>
    <n v="26"/>
    <b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3820"/>
    <d v="2015-07-05T15:38:37"/>
    <x v="0"/>
    <b v="0"/>
    <n v="20"/>
    <b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3821"/>
    <d v="2016-01-04T04:20:07"/>
    <x v="2"/>
    <b v="0"/>
    <n v="46"/>
    <b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3822"/>
    <d v="2016-01-19T22:59:00"/>
    <x v="2"/>
    <b v="0"/>
    <n v="76"/>
    <b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3823"/>
    <d v="2015-07-20T03:59:00"/>
    <x v="0"/>
    <b v="0"/>
    <n v="41"/>
    <b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3824"/>
    <d v="2016-08-01T13:41:00"/>
    <x v="2"/>
    <b v="0"/>
    <n v="7"/>
    <b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3825"/>
    <d v="2015-06-17T01:40:14"/>
    <x v="0"/>
    <b v="0"/>
    <n v="49"/>
    <b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3826"/>
    <d v="2015-05-07T10:09:54"/>
    <x v="0"/>
    <b v="0"/>
    <n v="26"/>
    <b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3827"/>
    <d v="2015-03-27T00:00:00"/>
    <x v="0"/>
    <b v="0"/>
    <n v="65"/>
    <b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3828"/>
    <d v="2014-12-31T13:39:47"/>
    <x v="3"/>
    <b v="0"/>
    <n v="28"/>
    <b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3829"/>
    <d v="2016-08-31T20:46:11"/>
    <x v="2"/>
    <b v="0"/>
    <n v="8"/>
    <b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3830"/>
    <d v="2016-05-27T17:46:51"/>
    <x v="2"/>
    <b v="0"/>
    <n v="3"/>
    <b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3831"/>
    <d v="2014-11-05T21:22:25"/>
    <x v="3"/>
    <b v="0"/>
    <n v="9"/>
    <b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3832"/>
    <d v="2016-02-20T02:45:35"/>
    <x v="2"/>
    <b v="0"/>
    <n v="9"/>
    <b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3833"/>
    <d v="2014-12-01T19:09:00"/>
    <x v="3"/>
    <b v="0"/>
    <n v="20"/>
    <b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3834"/>
    <d v="2015-06-18T10:41:07"/>
    <x v="0"/>
    <b v="0"/>
    <n v="57"/>
    <b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3835"/>
    <d v="2016-04-21T22:36:48"/>
    <x v="2"/>
    <b v="0"/>
    <n v="8"/>
    <b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3836"/>
    <d v="2016-08-03T04:09:00"/>
    <x v="2"/>
    <b v="0"/>
    <n v="14"/>
    <b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3837"/>
    <d v="2015-07-03T18:22:38"/>
    <x v="0"/>
    <b v="0"/>
    <n v="17"/>
    <b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3838"/>
    <d v="2015-05-22T17:03:29"/>
    <x v="0"/>
    <b v="0"/>
    <n v="100"/>
    <b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3839"/>
    <d v="2015-07-30T03:25:24"/>
    <x v="0"/>
    <b v="0"/>
    <n v="32"/>
    <b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3840"/>
    <d v="2016-03-28T15:50:29"/>
    <x v="2"/>
    <b v="0"/>
    <n v="3"/>
    <b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3841"/>
    <d v="2014-07-20T18:51:27"/>
    <x v="3"/>
    <b v="1"/>
    <n v="34"/>
    <b v="0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3842"/>
    <d v="2014-05-11T11:50:52"/>
    <x v="3"/>
    <b v="1"/>
    <n v="23"/>
    <b v="0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3843"/>
    <d v="2014-06-01T01:44:24"/>
    <x v="3"/>
    <b v="1"/>
    <n v="19"/>
    <b v="0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3844"/>
    <d v="2014-06-03T06:59:00"/>
    <x v="3"/>
    <b v="1"/>
    <n v="50"/>
    <b v="0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3845"/>
    <d v="2015-10-01T15:02:54"/>
    <x v="0"/>
    <b v="1"/>
    <n v="12"/>
    <b v="0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3846"/>
    <d v="2014-10-04T06:59:00"/>
    <x v="3"/>
    <b v="1"/>
    <n v="8"/>
    <b v="0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3847"/>
    <d v="2015-07-19T05:23:11"/>
    <x v="0"/>
    <b v="1"/>
    <n v="9"/>
    <b v="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3848"/>
    <d v="2015-10-18T19:36:29"/>
    <x v="0"/>
    <b v="1"/>
    <n v="43"/>
    <b v="0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3849"/>
    <d v="2015-06-11T18:24:44"/>
    <x v="0"/>
    <b v="1"/>
    <n v="28"/>
    <b v="0"/>
    <x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3850"/>
    <d v="2015-01-01T02:59:03"/>
    <x v="0"/>
    <b v="1"/>
    <n v="4"/>
    <b v="0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3851"/>
    <d v="2015-07-17T10:32:59"/>
    <x v="0"/>
    <b v="1"/>
    <n v="24"/>
    <b v="0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3852"/>
    <d v="2015-03-27T03:34:36"/>
    <x v="0"/>
    <b v="0"/>
    <n v="2"/>
    <b v="0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3853"/>
    <d v="2014-09-01T20:09:38"/>
    <x v="3"/>
    <b v="0"/>
    <n v="2"/>
    <b v="0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3854"/>
    <d v="2015-05-09T21:14:18"/>
    <x v="0"/>
    <b v="0"/>
    <n v="20"/>
    <b v="0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3855"/>
    <d v="2015-03-26T22:17:51"/>
    <x v="0"/>
    <b v="0"/>
    <n v="1"/>
    <b v="0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3856"/>
    <d v="2015-03-08T16:50:03"/>
    <x v="0"/>
    <b v="0"/>
    <n v="1"/>
    <b v="0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3857"/>
    <d v="2014-08-01T17:12:00"/>
    <x v="3"/>
    <b v="0"/>
    <n v="4"/>
    <b v="0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3858"/>
    <d v="2015-05-22T21:00:00"/>
    <x v="0"/>
    <b v="0"/>
    <n v="1"/>
    <b v="0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3859"/>
    <d v="2014-06-25T21:00:00"/>
    <x v="3"/>
    <b v="0"/>
    <n v="1"/>
    <b v="0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3860"/>
    <d v="2014-08-12T15:51:50"/>
    <x v="3"/>
    <b v="0"/>
    <n v="13"/>
    <b v="0"/>
    <x v="6"/>
  </r>
  <r>
    <n v="3861"/>
    <s v="READY OR NOT HERE I COME"/>
    <s v="THE COMING OF THE LORD!"/>
    <n v="2000"/>
    <n v="100"/>
    <x v="2"/>
    <s v="US"/>
    <s v="USD"/>
    <n v="1415828820"/>
    <n v="1412258977"/>
    <x v="3861"/>
    <d v="2014-11-12T21:47:00"/>
    <x v="3"/>
    <b v="0"/>
    <n v="1"/>
    <b v="0"/>
    <x v="6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3862"/>
    <d v="2016-09-12T16:59:00"/>
    <x v="2"/>
    <b v="0"/>
    <n v="1"/>
    <b v="0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3863"/>
    <d v="2015-11-05T16:11:45"/>
    <x v="0"/>
    <b v="0"/>
    <n v="0"/>
    <b v="0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3864"/>
    <d v="2015-11-17T22:24:14"/>
    <x v="0"/>
    <b v="0"/>
    <n v="3"/>
    <b v="0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3865"/>
    <d v="2014-08-30T05:30:00"/>
    <x v="3"/>
    <b v="0"/>
    <n v="14"/>
    <b v="0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3866"/>
    <d v="2016-03-23T03:29:00"/>
    <x v="2"/>
    <b v="0"/>
    <n v="2"/>
    <b v="0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3867"/>
    <d v="2016-06-18T19:32:19"/>
    <x v="2"/>
    <b v="0"/>
    <n v="5"/>
    <b v="0"/>
    <x v="6"/>
  </r>
  <r>
    <n v="3868"/>
    <s v="1000 words (Canceled)"/>
    <s v="New collection of music by Scott Evan Davis!"/>
    <n v="5000"/>
    <n v="10"/>
    <x v="1"/>
    <s v="GB"/>
    <s v="GBP"/>
    <n v="1410191405"/>
    <n v="1408031405"/>
    <x v="3868"/>
    <d v="2014-09-08T15:50:05"/>
    <x v="3"/>
    <b v="0"/>
    <n v="1"/>
    <b v="0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3869"/>
    <d v="2015-03-14T03:11:00"/>
    <x v="0"/>
    <b v="0"/>
    <n v="15"/>
    <b v="0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3870"/>
    <d v="2014-07-03T04:07:58"/>
    <x v="3"/>
    <b v="0"/>
    <n v="10"/>
    <b v="0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3871"/>
    <d v="2017-03-29T17:44:10"/>
    <x v="1"/>
    <b v="0"/>
    <n v="3"/>
    <b v="0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3872"/>
    <d v="2015-08-14T03:29:56"/>
    <x v="0"/>
    <b v="0"/>
    <n v="0"/>
    <b v="0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3873"/>
    <d v="2015-10-08T16:42:15"/>
    <x v="0"/>
    <b v="0"/>
    <n v="0"/>
    <b v="0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3874"/>
    <d v="2015-01-24T01:00:00"/>
    <x v="0"/>
    <b v="0"/>
    <n v="0"/>
    <b v="0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3875"/>
    <d v="2016-09-03T10:00:00"/>
    <x v="2"/>
    <b v="0"/>
    <n v="0"/>
    <b v="0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3876"/>
    <d v="2016-02-02T14:58:48"/>
    <x v="2"/>
    <b v="0"/>
    <n v="46"/>
    <b v="0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3877"/>
    <d v="2016-12-08T16:15:52"/>
    <x v="2"/>
    <b v="0"/>
    <n v="14"/>
    <b v="0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3878"/>
    <d v="2015-06-30T03:59:00"/>
    <x v="0"/>
    <b v="0"/>
    <n v="1"/>
    <b v="0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3879"/>
    <d v="2015-01-25T20:39:56"/>
    <x v="0"/>
    <b v="0"/>
    <n v="0"/>
    <b v="0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3880"/>
    <d v="2014-07-30T23:00:00"/>
    <x v="3"/>
    <b v="0"/>
    <n v="17"/>
    <b v="0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3881"/>
    <d v="2017-02-20T00:26:39"/>
    <x v="1"/>
    <b v="0"/>
    <n v="1"/>
    <b v="0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3882"/>
    <d v="2016-01-31T23:03:00"/>
    <x v="2"/>
    <b v="0"/>
    <n v="0"/>
    <b v="0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3883"/>
    <d v="2014-09-02T14:27:49"/>
    <x v="3"/>
    <b v="0"/>
    <n v="0"/>
    <b v="0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3884"/>
    <d v="2015-03-27T17:59:52"/>
    <x v="0"/>
    <b v="0"/>
    <n v="0"/>
    <b v="0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3885"/>
    <d v="2016-05-09T22:49:51"/>
    <x v="2"/>
    <b v="0"/>
    <n v="0"/>
    <b v="0"/>
    <x v="40"/>
  </r>
  <r>
    <n v="3886"/>
    <s v="a (Canceled)"/>
    <n v="1"/>
    <n v="10000"/>
    <n v="0"/>
    <x v="1"/>
    <s v="AU"/>
    <s v="AUD"/>
    <n v="1418275702"/>
    <n v="1415683702"/>
    <x v="3886"/>
    <d v="2014-12-11T05:28:22"/>
    <x v="3"/>
    <b v="0"/>
    <n v="0"/>
    <b v="0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3887"/>
    <d v="2015-05-01T22:00:00"/>
    <x v="0"/>
    <b v="0"/>
    <n v="2"/>
    <b v="0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3888"/>
    <d v="2017-02-26T13:05:58"/>
    <x v="1"/>
    <b v="0"/>
    <n v="14"/>
    <b v="0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3889"/>
    <d v="2015-01-04T23:26:00"/>
    <x v="0"/>
    <b v="0"/>
    <n v="9"/>
    <b v="0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3890"/>
    <d v="2015-08-15T18:12:24"/>
    <x v="0"/>
    <b v="0"/>
    <n v="8"/>
    <b v="0"/>
    <x v="6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3891"/>
    <d v="2015-03-23T04:59:00"/>
    <x v="0"/>
    <b v="0"/>
    <n v="7"/>
    <b v="0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3892"/>
    <d v="2014-08-24T07:00:00"/>
    <x v="3"/>
    <b v="0"/>
    <n v="0"/>
    <b v="0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3893"/>
    <d v="2014-07-01T06:00:00"/>
    <x v="3"/>
    <b v="0"/>
    <n v="84"/>
    <b v="0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3894"/>
    <d v="2016-12-06T04:59:00"/>
    <x v="2"/>
    <b v="0"/>
    <n v="11"/>
    <b v="0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3895"/>
    <d v="2015-02-28T06:00:18"/>
    <x v="0"/>
    <b v="0"/>
    <n v="1"/>
    <b v="0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3896"/>
    <d v="2014-06-17T04:36:18"/>
    <x v="3"/>
    <b v="0"/>
    <n v="4"/>
    <b v="0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3897"/>
    <d v="2015-01-08T20:58:03"/>
    <x v="0"/>
    <b v="0"/>
    <n v="10"/>
    <b v="0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3898"/>
    <d v="2015-08-17T16:00:00"/>
    <x v="0"/>
    <b v="0"/>
    <n v="16"/>
    <b v="0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3899"/>
    <d v="2014-08-12T18:36:01"/>
    <x v="3"/>
    <b v="0"/>
    <n v="2"/>
    <b v="0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3900"/>
    <d v="2015-06-11T02:13:11"/>
    <x v="0"/>
    <b v="0"/>
    <n v="5"/>
    <b v="0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3901"/>
    <d v="2015-12-19T19:49:59"/>
    <x v="0"/>
    <b v="0"/>
    <n v="1"/>
    <b v="0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3902"/>
    <d v="2016-11-14T12:14:02"/>
    <x v="2"/>
    <b v="0"/>
    <n v="31"/>
    <b v="0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3903"/>
    <d v="2015-08-14T19:38:00"/>
    <x v="0"/>
    <b v="0"/>
    <n v="0"/>
    <b v="0"/>
    <x v="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3904"/>
    <d v="2015-04-15T05:04:00"/>
    <x v="0"/>
    <b v="0"/>
    <n v="2"/>
    <b v="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3905"/>
    <d v="2015-06-11T23:00:00"/>
    <x v="0"/>
    <b v="0"/>
    <n v="7"/>
    <b v="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3906"/>
    <d v="2015-06-26T13:25:00"/>
    <x v="0"/>
    <b v="0"/>
    <n v="16"/>
    <b v="0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3907"/>
    <d v="2014-10-26T20:08:00"/>
    <x v="3"/>
    <b v="0"/>
    <n v="4"/>
    <b v="0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3908"/>
    <d v="2014-07-29T03:14:56"/>
    <x v="3"/>
    <b v="0"/>
    <n v="4"/>
    <b v="0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3909"/>
    <d v="2014-09-11T08:37:22"/>
    <x v="3"/>
    <b v="0"/>
    <n v="4"/>
    <b v="0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3910"/>
    <d v="2015-09-07T18:09:57"/>
    <x v="0"/>
    <b v="0"/>
    <n v="3"/>
    <b v="0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3911"/>
    <d v="2014-11-26T20:29:37"/>
    <x v="3"/>
    <b v="0"/>
    <n v="36"/>
    <b v="0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3912"/>
    <d v="2015-04-25T04:35:00"/>
    <x v="0"/>
    <b v="0"/>
    <n v="1"/>
    <b v="0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3913"/>
    <d v="2015-11-30T06:04:09"/>
    <x v="0"/>
    <b v="0"/>
    <n v="7"/>
    <b v="0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3914"/>
    <d v="2015-05-10T22:59:00"/>
    <x v="0"/>
    <b v="0"/>
    <n v="27"/>
    <b v="0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3915"/>
    <d v="2016-06-01T23:38:29"/>
    <x v="2"/>
    <b v="0"/>
    <n v="1"/>
    <b v="0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3916"/>
    <d v="2016-06-03T11:19:12"/>
    <x v="2"/>
    <b v="0"/>
    <n v="0"/>
    <b v="0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3917"/>
    <d v="2014-09-11T12:39:21"/>
    <x v="3"/>
    <b v="0"/>
    <n v="1"/>
    <b v="0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3918"/>
    <d v="2014-08-04T16:00:00"/>
    <x v="3"/>
    <b v="0"/>
    <n v="3"/>
    <b v="0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3919"/>
    <d v="2016-01-18T00:00:00"/>
    <x v="2"/>
    <b v="0"/>
    <n v="3"/>
    <b v="0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3920"/>
    <d v="2016-11-13T10:17:40"/>
    <x v="2"/>
    <b v="0"/>
    <n v="3"/>
    <b v="0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3921"/>
    <d v="2014-10-26T18:00:00"/>
    <x v="3"/>
    <b v="0"/>
    <n v="0"/>
    <b v="0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3922"/>
    <d v="2015-03-02T23:00:00"/>
    <x v="0"/>
    <b v="0"/>
    <n v="6"/>
    <b v="0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3923"/>
    <d v="2015-04-09T23:31:11"/>
    <x v="0"/>
    <b v="0"/>
    <n v="17"/>
    <b v="0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3924"/>
    <d v="2014-06-26T23:02:02"/>
    <x v="3"/>
    <b v="0"/>
    <n v="40"/>
    <b v="0"/>
    <x v="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x v="3925"/>
    <d v="2014-07-30T20:53:59"/>
    <x v="3"/>
    <b v="0"/>
    <n v="3"/>
    <b v="0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3926"/>
    <d v="2014-12-27T02:02:28"/>
    <x v="3"/>
    <b v="0"/>
    <n v="1"/>
    <b v="0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3927"/>
    <d v="2014-08-09T06:25:04"/>
    <x v="3"/>
    <b v="0"/>
    <n v="2"/>
    <b v="0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3928"/>
    <d v="2015-10-16T04:59:00"/>
    <x v="0"/>
    <b v="0"/>
    <n v="7"/>
    <b v="0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3929"/>
    <d v="2016-09-18T19:51:05"/>
    <x v="2"/>
    <b v="0"/>
    <n v="14"/>
    <b v="0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3930"/>
    <d v="2016-04-01T06:00:00"/>
    <x v="2"/>
    <b v="0"/>
    <n v="0"/>
    <b v="0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3931"/>
    <d v="2015-09-06T03:38:27"/>
    <x v="0"/>
    <b v="0"/>
    <n v="0"/>
    <b v="0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3932"/>
    <d v="2016-03-16T03:02:44"/>
    <x v="2"/>
    <b v="0"/>
    <n v="1"/>
    <b v="0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3933"/>
    <d v="2016-07-17T00:43:00"/>
    <x v="2"/>
    <b v="0"/>
    <n v="12"/>
    <b v="0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3934"/>
    <d v="2015-10-01T13:00:00"/>
    <x v="0"/>
    <b v="0"/>
    <n v="12"/>
    <b v="0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3935"/>
    <d v="2015-10-04T15:45:46"/>
    <x v="0"/>
    <b v="0"/>
    <n v="23"/>
    <b v="0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3936"/>
    <d v="2016-12-01T07:18:40"/>
    <x v="2"/>
    <b v="0"/>
    <n v="0"/>
    <b v="0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3937"/>
    <d v="2016-07-11T15:09:20"/>
    <x v="2"/>
    <b v="0"/>
    <n v="10"/>
    <b v="0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3938"/>
    <d v="2015-06-27T21:44:14"/>
    <x v="0"/>
    <b v="0"/>
    <n v="5"/>
    <b v="0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3939"/>
    <d v="2014-10-07T04:30:00"/>
    <x v="3"/>
    <b v="0"/>
    <n v="1"/>
    <b v="0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3940"/>
    <d v="2015-01-02T11:49:11"/>
    <x v="0"/>
    <b v="0"/>
    <n v="2"/>
    <b v="0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3941"/>
    <d v="2014-11-25T01:00:00"/>
    <x v="3"/>
    <b v="0"/>
    <n v="2"/>
    <b v="0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3942"/>
    <d v="2015-06-16T21:41:54"/>
    <x v="0"/>
    <b v="0"/>
    <n v="0"/>
    <b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3943"/>
    <d v="2015-11-02T16:50:00"/>
    <x v="0"/>
    <b v="0"/>
    <n v="13"/>
    <b v="0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3944"/>
    <d v="2015-08-27T15:54:35"/>
    <x v="0"/>
    <b v="0"/>
    <n v="0"/>
    <b v="0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3945"/>
    <d v="2015-05-15T19:14:28"/>
    <x v="0"/>
    <b v="0"/>
    <n v="1"/>
    <b v="0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3946"/>
    <d v="2015-02-28T08:00:00"/>
    <x v="0"/>
    <b v="0"/>
    <n v="5"/>
    <b v="0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3947"/>
    <d v="2016-10-02T03:25:44"/>
    <x v="2"/>
    <b v="0"/>
    <n v="2"/>
    <b v="0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3948"/>
    <d v="2014-09-07T07:48:43"/>
    <x v="3"/>
    <b v="0"/>
    <n v="0"/>
    <b v="0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3949"/>
    <d v="2015-02-11T02:53:41"/>
    <x v="0"/>
    <b v="0"/>
    <n v="32"/>
    <b v="0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3950"/>
    <d v="2016-04-08T18:35:00"/>
    <x v="2"/>
    <b v="0"/>
    <n v="1"/>
    <b v="0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3951"/>
    <d v="2016-05-03T18:49:02"/>
    <x v="2"/>
    <b v="0"/>
    <n v="1"/>
    <b v="0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3952"/>
    <d v="2015-10-26T18:58:10"/>
    <x v="0"/>
    <b v="0"/>
    <n v="1"/>
    <b v="0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3953"/>
    <d v="2016-07-29T23:29:00"/>
    <x v="2"/>
    <b v="0"/>
    <n v="0"/>
    <b v="0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3954"/>
    <d v="2014-07-14T15:37:44"/>
    <x v="3"/>
    <b v="0"/>
    <n v="0"/>
    <b v="0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3955"/>
    <d v="2015-11-28T21:22:21"/>
    <x v="0"/>
    <b v="0"/>
    <n v="8"/>
    <b v="0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3956"/>
    <d v="2016-04-25T00:20:00"/>
    <x v="2"/>
    <b v="0"/>
    <n v="0"/>
    <b v="0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3957"/>
    <d v="2016-07-08T23:25:54"/>
    <x v="2"/>
    <b v="0"/>
    <n v="1"/>
    <b v="0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3958"/>
    <d v="2014-08-02T14:00:00"/>
    <x v="3"/>
    <b v="0"/>
    <n v="16"/>
    <b v="0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3959"/>
    <d v="2014-09-28T18:55:56"/>
    <x v="3"/>
    <b v="0"/>
    <n v="12"/>
    <b v="0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3960"/>
    <d v="2016-01-03T20:17:36"/>
    <x v="2"/>
    <b v="0"/>
    <n v="4"/>
    <b v="0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3961"/>
    <d v="2014-05-08T21:23:30"/>
    <x v="3"/>
    <b v="0"/>
    <n v="2"/>
    <b v="0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3962"/>
    <d v="2015-11-28T14:54:54"/>
    <x v="0"/>
    <b v="0"/>
    <n v="3"/>
    <b v="0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3963"/>
    <d v="2015-11-18T04:41:57"/>
    <x v="0"/>
    <b v="0"/>
    <n v="0"/>
    <b v="0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3964"/>
    <d v="2015-04-19T16:19:46"/>
    <x v="0"/>
    <b v="0"/>
    <n v="3"/>
    <b v="0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3965"/>
    <d v="2016-04-14T04:39:40"/>
    <x v="2"/>
    <b v="0"/>
    <n v="4"/>
    <b v="0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3966"/>
    <d v="2014-07-24T02:59:00"/>
    <x v="3"/>
    <b v="0"/>
    <n v="2"/>
    <b v="0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3967"/>
    <d v="2017-03-06T06:58:27"/>
    <x v="1"/>
    <b v="0"/>
    <n v="10"/>
    <b v="0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3968"/>
    <d v="2016-05-22T19:34:33"/>
    <x v="2"/>
    <b v="0"/>
    <n v="11"/>
    <b v="0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3969"/>
    <d v="2016-08-29T03:55:00"/>
    <x v="2"/>
    <b v="0"/>
    <n v="6"/>
    <b v="0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3970"/>
    <d v="2016-04-17T20:43:31"/>
    <x v="2"/>
    <b v="0"/>
    <n v="2"/>
    <b v="0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3971"/>
    <d v="2014-07-21T12:52:06"/>
    <x v="3"/>
    <b v="0"/>
    <n v="6"/>
    <b v="0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3972"/>
    <d v="2015-02-06T01:37:14"/>
    <x v="0"/>
    <b v="0"/>
    <n v="8"/>
    <b v="0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3973"/>
    <d v="2016-05-09T04:00:00"/>
    <x v="2"/>
    <b v="0"/>
    <n v="37"/>
    <b v="0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3974"/>
    <d v="2016-06-02T13:07:28"/>
    <x v="2"/>
    <b v="0"/>
    <n v="11"/>
    <b v="0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3975"/>
    <d v="2016-07-13T20:48:18"/>
    <x v="2"/>
    <b v="0"/>
    <n v="0"/>
    <b v="0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3976"/>
    <d v="2014-08-01T07:00:00"/>
    <x v="3"/>
    <b v="0"/>
    <n v="10"/>
    <b v="0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3977"/>
    <d v="2016-07-22T18:55:32"/>
    <x v="2"/>
    <b v="0"/>
    <n v="6"/>
    <b v="0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3978"/>
    <d v="2015-01-31T15:25:53"/>
    <x v="0"/>
    <b v="0"/>
    <n v="8"/>
    <b v="0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3979"/>
    <d v="2015-03-29T20:00:00"/>
    <x v="0"/>
    <b v="0"/>
    <n v="6"/>
    <b v="0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3980"/>
    <d v="2014-07-05T14:22:27"/>
    <x v="3"/>
    <b v="0"/>
    <n v="7"/>
    <b v="0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3981"/>
    <d v="2016-07-17T04:19:09"/>
    <x v="2"/>
    <b v="0"/>
    <n v="7"/>
    <b v="0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3982"/>
    <d v="2015-07-07T19:26:20"/>
    <x v="0"/>
    <b v="0"/>
    <n v="5"/>
    <b v="0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3983"/>
    <d v="2014-05-20T06:59:00"/>
    <x v="3"/>
    <b v="0"/>
    <n v="46"/>
    <b v="0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3984"/>
    <d v="2014-11-08T00:00:00"/>
    <x v="3"/>
    <b v="0"/>
    <n v="10"/>
    <b v="0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3985"/>
    <d v="2016-02-20T21:05:00"/>
    <x v="2"/>
    <b v="0"/>
    <n v="19"/>
    <b v="0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3986"/>
    <d v="2016-05-06T13:04:00"/>
    <x v="2"/>
    <b v="0"/>
    <n v="13"/>
    <b v="0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3987"/>
    <d v="2014-05-16T22:11:30"/>
    <x v="3"/>
    <b v="0"/>
    <n v="13"/>
    <b v="0"/>
    <x v="6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3988"/>
    <d v="2015-08-29T01:56:53"/>
    <x v="0"/>
    <b v="0"/>
    <n v="4"/>
    <b v="0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3989"/>
    <d v="2015-11-08T18:59:41"/>
    <x v="0"/>
    <b v="0"/>
    <n v="0"/>
    <b v="0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3990"/>
    <d v="2016-03-02T16:08:13"/>
    <x v="2"/>
    <b v="0"/>
    <n v="3"/>
    <b v="0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3991"/>
    <d v="2015-05-31T15:28:02"/>
    <x v="0"/>
    <b v="0"/>
    <n v="1"/>
    <b v="0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3992"/>
    <d v="2015-12-11T23:34:19"/>
    <x v="0"/>
    <b v="0"/>
    <n v="9"/>
    <b v="0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3993"/>
    <d v="2015-05-13T20:45:12"/>
    <x v="0"/>
    <b v="0"/>
    <n v="1"/>
    <b v="0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3994"/>
    <d v="2014-07-19T09:21:30"/>
    <x v="3"/>
    <b v="0"/>
    <n v="1"/>
    <b v="0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3995"/>
    <d v="2015-02-14T11:27:00"/>
    <x v="0"/>
    <b v="0"/>
    <n v="4"/>
    <b v="0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3996"/>
    <d v="2014-11-20T16:04:00"/>
    <x v="3"/>
    <b v="0"/>
    <n v="17"/>
    <b v="0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3997"/>
    <d v="2015-04-05T08:23:41"/>
    <x v="0"/>
    <b v="0"/>
    <n v="0"/>
    <b v="0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3998"/>
    <d v="2015-03-28T22:07:06"/>
    <x v="0"/>
    <b v="0"/>
    <n v="12"/>
    <b v="0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3999"/>
    <d v="2014-08-31T19:51:49"/>
    <x v="3"/>
    <b v="0"/>
    <n v="14"/>
    <b v="0"/>
    <x v="6"/>
  </r>
  <r>
    <n v="4000"/>
    <s v="The Escorts"/>
    <s v="An Enticing Trip into the World of Assisted Dying"/>
    <n v="8000"/>
    <n v="10"/>
    <x v="2"/>
    <s v="US"/>
    <s v="USD"/>
    <n v="1462631358"/>
    <n v="1457450958"/>
    <x v="4000"/>
    <d v="2016-05-07T14:29:18"/>
    <x v="2"/>
    <b v="0"/>
    <n v="1"/>
    <b v="0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4001"/>
    <d v="2017-03-01T19:00:00"/>
    <x v="1"/>
    <b v="0"/>
    <n v="14"/>
    <b v="0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4002"/>
    <d v="2014-09-27T01:02:41"/>
    <x v="3"/>
    <b v="0"/>
    <n v="4"/>
    <b v="0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4003"/>
    <d v="2015-02-15T14:05:47"/>
    <x v="0"/>
    <b v="0"/>
    <n v="2"/>
    <b v="0"/>
    <x v="6"/>
  </r>
  <r>
    <n v="4004"/>
    <s v="South Florida Tours"/>
    <s v="Help Launch The Queen Into South Florida!"/>
    <n v="500"/>
    <n v="1"/>
    <x v="2"/>
    <s v="US"/>
    <s v="USD"/>
    <n v="1412740457"/>
    <n v="1410148457"/>
    <x v="4004"/>
    <d v="2014-10-08T03:54:17"/>
    <x v="3"/>
    <b v="0"/>
    <n v="1"/>
    <b v="0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4005"/>
    <d v="2014-10-20T19:23:05"/>
    <x v="3"/>
    <b v="0"/>
    <n v="2"/>
    <b v="0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4006"/>
    <d v="2016-02-16T18:33:07"/>
    <x v="2"/>
    <b v="0"/>
    <n v="1"/>
    <b v="0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4007"/>
    <d v="2014-08-26T16:28:00"/>
    <x v="3"/>
    <b v="0"/>
    <n v="1"/>
    <b v="0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4008"/>
    <d v="2015-07-22T23:08:27"/>
    <x v="0"/>
    <b v="0"/>
    <n v="4"/>
    <b v="0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4009"/>
    <d v="2014-09-09T16:49:20"/>
    <x v="3"/>
    <b v="0"/>
    <n v="3"/>
    <b v="0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4010"/>
    <d v="2014-10-26T18:29:26"/>
    <x v="3"/>
    <b v="0"/>
    <n v="38"/>
    <b v="0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4011"/>
    <d v="2015-01-28T13:04:38"/>
    <x v="0"/>
    <b v="0"/>
    <n v="4"/>
    <b v="0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4012"/>
    <d v="2015-05-02T13:04:09"/>
    <x v="0"/>
    <b v="0"/>
    <n v="0"/>
    <b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4013"/>
    <d v="2015-02-16T07:13:43"/>
    <x v="0"/>
    <b v="0"/>
    <n v="2"/>
    <b v="0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4014"/>
    <d v="2016-03-05T05:54:29"/>
    <x v="2"/>
    <b v="0"/>
    <n v="0"/>
    <b v="0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4015"/>
    <d v="2015-07-19T18:44:23"/>
    <x v="0"/>
    <b v="0"/>
    <n v="1"/>
    <b v="0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4016"/>
    <d v="2014-09-17T20:56:40"/>
    <x v="3"/>
    <b v="0"/>
    <n v="7"/>
    <b v="0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4017"/>
    <d v="2014-09-04T16:07:54"/>
    <x v="3"/>
    <b v="0"/>
    <n v="2"/>
    <b v="0"/>
    <x v="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4018"/>
    <d v="2016-10-07T21:51:48"/>
    <x v="2"/>
    <b v="0"/>
    <n v="4"/>
    <b v="0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4019"/>
    <d v="2016-04-15T16:28:00"/>
    <x v="2"/>
    <b v="0"/>
    <n v="4"/>
    <b v="0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4020"/>
    <d v="2015-03-24T03:34:59"/>
    <x v="0"/>
    <b v="0"/>
    <n v="3"/>
    <b v="0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4021"/>
    <d v="2014-10-26T21:52:38"/>
    <x v="3"/>
    <b v="0"/>
    <n v="2"/>
    <b v="0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4022"/>
    <d v="2015-02-01T02:54:00"/>
    <x v="0"/>
    <b v="0"/>
    <n v="197"/>
    <b v="0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4023"/>
    <d v="2016-03-24T22:59:23"/>
    <x v="2"/>
    <b v="0"/>
    <n v="0"/>
    <b v="0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4024"/>
    <d v="2015-08-31T16:04:57"/>
    <x v="0"/>
    <b v="0"/>
    <n v="1"/>
    <b v="0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4025"/>
    <d v="2015-07-26T05:42:16"/>
    <x v="0"/>
    <b v="0"/>
    <n v="4"/>
    <b v="0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4026"/>
    <d v="2015-12-04T16:43:59"/>
    <x v="0"/>
    <b v="0"/>
    <n v="0"/>
    <b v="0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4027"/>
    <d v="2017-02-23T01:00:00"/>
    <x v="1"/>
    <b v="0"/>
    <n v="7"/>
    <b v="0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4028"/>
    <d v="2014-06-05T22:31:40"/>
    <x v="3"/>
    <b v="0"/>
    <n v="11"/>
    <b v="0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4029"/>
    <d v="2015-12-14T00:36:10"/>
    <x v="0"/>
    <b v="0"/>
    <n v="0"/>
    <b v="0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x v="4030"/>
    <d v="2016-02-03T18:49:00"/>
    <x v="2"/>
    <b v="0"/>
    <n v="6"/>
    <b v="0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4031"/>
    <d v="2014-12-18T15:02:44"/>
    <x v="3"/>
    <b v="0"/>
    <n v="0"/>
    <b v="0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4032"/>
    <d v="2015-12-15T20:25:16"/>
    <x v="0"/>
    <b v="0"/>
    <n v="7"/>
    <b v="0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4033"/>
    <d v="2016-10-02T09:00:00"/>
    <x v="2"/>
    <b v="0"/>
    <n v="94"/>
    <b v="0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4034"/>
    <d v="2015-04-03T21:44:10"/>
    <x v="0"/>
    <b v="0"/>
    <n v="2"/>
    <b v="0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4035"/>
    <d v="2014-10-21T21:11:27"/>
    <x v="3"/>
    <b v="0"/>
    <n v="25"/>
    <b v="0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4036"/>
    <d v="2014-07-01T22:30:00"/>
    <x v="3"/>
    <b v="0"/>
    <n v="17"/>
    <b v="0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4037"/>
    <d v="2016-05-24T14:25:00"/>
    <x v="2"/>
    <b v="0"/>
    <n v="2"/>
    <b v="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4038"/>
    <d v="2014-10-17T19:10:10"/>
    <x v="3"/>
    <b v="0"/>
    <n v="4"/>
    <b v="0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4039"/>
    <d v="2015-12-01T05:59:00"/>
    <x v="0"/>
    <b v="0"/>
    <n v="5"/>
    <b v="0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4040"/>
    <d v="2015-07-18T03:00:00"/>
    <x v="0"/>
    <b v="0"/>
    <n v="2"/>
    <b v="0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4041"/>
    <d v="2016-09-06T11:22:34"/>
    <x v="2"/>
    <b v="0"/>
    <n v="2"/>
    <b v="0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4042"/>
    <d v="2015-01-20T19:16:00"/>
    <x v="0"/>
    <b v="0"/>
    <n v="3"/>
    <b v="0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4043"/>
    <d v="2014-11-20T22:58:45"/>
    <x v="3"/>
    <b v="0"/>
    <n v="0"/>
    <b v="0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4044"/>
    <d v="2015-04-10T05:00:00"/>
    <x v="0"/>
    <b v="0"/>
    <n v="4"/>
    <b v="0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4045"/>
    <d v="2014-08-21T04:49:49"/>
    <x v="3"/>
    <b v="0"/>
    <n v="1"/>
    <b v="0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4046"/>
    <d v="2014-10-22T15:36:50"/>
    <x v="3"/>
    <b v="0"/>
    <n v="12"/>
    <b v="0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4047"/>
    <d v="2015-01-11T01:00:00"/>
    <x v="0"/>
    <b v="0"/>
    <n v="4"/>
    <b v="0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4048"/>
    <d v="2016-04-11T11:13:07"/>
    <x v="2"/>
    <b v="0"/>
    <n v="91"/>
    <b v="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4049"/>
    <d v="2015-07-14T23:00:15"/>
    <x v="0"/>
    <b v="0"/>
    <n v="1"/>
    <b v="0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4050"/>
    <d v="2014-10-23T15:16:31"/>
    <x v="3"/>
    <b v="0"/>
    <n v="1"/>
    <b v="0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4051"/>
    <d v="2014-05-09T06:53:00"/>
    <x v="3"/>
    <b v="0"/>
    <n v="0"/>
    <b v="0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4052"/>
    <d v="2014-10-13T21:05:16"/>
    <x v="3"/>
    <b v="0"/>
    <n v="13"/>
    <b v="0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4053"/>
    <d v="2014-11-15T20:00:00"/>
    <x v="3"/>
    <b v="0"/>
    <n v="2"/>
    <b v="0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4054"/>
    <d v="2016-10-01T04:00:00"/>
    <x v="2"/>
    <b v="0"/>
    <n v="0"/>
    <b v="0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4055"/>
    <d v="2014-06-19T15:33:51"/>
    <x v="3"/>
    <b v="0"/>
    <n v="21"/>
    <b v="0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4056"/>
    <d v="2016-07-03T19:59:00"/>
    <x v="2"/>
    <b v="0"/>
    <n v="9"/>
    <b v="0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4057"/>
    <d v="2015-11-25T23:00:00"/>
    <x v="0"/>
    <b v="0"/>
    <n v="6"/>
    <b v="0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4058"/>
    <d v="2016-04-01T03:59:00"/>
    <x v="2"/>
    <b v="0"/>
    <n v="4"/>
    <b v="0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4059"/>
    <d v="2014-09-16T03:00:00"/>
    <x v="3"/>
    <b v="0"/>
    <n v="7"/>
    <b v="0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4060"/>
    <d v="2014-06-23T16:00:00"/>
    <x v="3"/>
    <b v="0"/>
    <n v="5"/>
    <b v="0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4061"/>
    <d v="2016-04-21T02:23:43"/>
    <x v="2"/>
    <b v="0"/>
    <n v="0"/>
    <b v="0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4062"/>
    <d v="2016-07-02T17:44:28"/>
    <x v="2"/>
    <b v="0"/>
    <n v="3"/>
    <b v="0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4063"/>
    <d v="2014-06-27T16:21:24"/>
    <x v="3"/>
    <b v="0"/>
    <n v="9"/>
    <b v="0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4064"/>
    <d v="2015-04-29T14:07:06"/>
    <x v="0"/>
    <b v="0"/>
    <n v="6"/>
    <b v="0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4065"/>
    <d v="2014-08-12T22:50:11"/>
    <x v="3"/>
    <b v="0"/>
    <n v="4"/>
    <b v="0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4066"/>
    <d v="2016-05-19T00:56:28"/>
    <x v="2"/>
    <b v="0"/>
    <n v="1"/>
    <b v="0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4067"/>
    <d v="2015-09-28T02:49:10"/>
    <x v="0"/>
    <b v="0"/>
    <n v="17"/>
    <b v="0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4068"/>
    <d v="2017-01-13T23:05:00"/>
    <x v="1"/>
    <b v="0"/>
    <n v="1"/>
    <b v="0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4069"/>
    <d v="2015-02-28T12:00:00"/>
    <x v="0"/>
    <b v="0"/>
    <n v="13"/>
    <b v="0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4070"/>
    <d v="2015-03-01T03:00:00"/>
    <x v="0"/>
    <b v="0"/>
    <n v="6"/>
    <b v="0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4071"/>
    <d v="2016-12-26T19:18:51"/>
    <x v="2"/>
    <b v="0"/>
    <n v="0"/>
    <b v="0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4072"/>
    <d v="2014-08-21T18:35:11"/>
    <x v="3"/>
    <b v="0"/>
    <n v="2"/>
    <b v="0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4073"/>
    <d v="2015-05-09T04:00:00"/>
    <x v="0"/>
    <b v="0"/>
    <n v="2"/>
    <b v="0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4074"/>
    <d v="2015-11-05T14:16:15"/>
    <x v="0"/>
    <b v="0"/>
    <n v="21"/>
    <b v="0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4075"/>
    <d v="2014-06-30T17:28:00"/>
    <x v="3"/>
    <b v="0"/>
    <n v="13"/>
    <b v="0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4076"/>
    <d v="2014-10-21T19:51:00"/>
    <x v="3"/>
    <b v="0"/>
    <n v="0"/>
    <b v="0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4077"/>
    <d v="2016-12-21T17:03:14"/>
    <x v="2"/>
    <b v="0"/>
    <n v="6"/>
    <b v="0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4078"/>
    <d v="2017-01-27T18:54:02"/>
    <x v="1"/>
    <b v="0"/>
    <n v="0"/>
    <b v="0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4079"/>
    <d v="2016-06-19T22:32:01"/>
    <x v="2"/>
    <b v="0"/>
    <n v="1"/>
    <b v="0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4080"/>
    <d v="2016-06-14T18:54:00"/>
    <x v="2"/>
    <b v="0"/>
    <n v="0"/>
    <b v="0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4081"/>
    <d v="2015-03-08T12:57:05"/>
    <x v="0"/>
    <b v="0"/>
    <n v="12"/>
    <b v="0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4082"/>
    <d v="2015-11-14T23:00:00"/>
    <x v="0"/>
    <b v="0"/>
    <n v="2"/>
    <b v="0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4083"/>
    <d v="2016-01-14T18:16:56"/>
    <x v="2"/>
    <b v="0"/>
    <n v="6"/>
    <b v="0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4084"/>
    <d v="2016-10-09T10:28:26"/>
    <x v="2"/>
    <b v="0"/>
    <n v="1"/>
    <b v="0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4085"/>
    <d v="2015-03-24T03:59:00"/>
    <x v="0"/>
    <b v="0"/>
    <n v="1"/>
    <b v="0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4086"/>
    <d v="2015-11-21T04:00:00"/>
    <x v="0"/>
    <b v="0"/>
    <n v="5"/>
    <b v="0"/>
    <x v="6"/>
  </r>
  <r>
    <n v="4087"/>
    <s v="Stage Production &quot;The Nail Shop&quot;"/>
    <s v="Comedy Stage Play"/>
    <n v="9600"/>
    <n v="0"/>
    <x v="2"/>
    <s v="US"/>
    <s v="USD"/>
    <n v="1468777786"/>
    <n v="1466185786"/>
    <x v="4087"/>
    <d v="2016-07-17T17:49:46"/>
    <x v="2"/>
    <b v="0"/>
    <n v="0"/>
    <b v="0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4088"/>
    <d v="2015-01-16T10:26:00"/>
    <x v="0"/>
    <b v="0"/>
    <n v="3"/>
    <b v="0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4089"/>
    <d v="2015-05-31T17:35:00"/>
    <x v="0"/>
    <b v="0"/>
    <n v="8"/>
    <b v="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4090"/>
    <d v="2015-08-07T15:00:00"/>
    <x v="0"/>
    <b v="0"/>
    <n v="3"/>
    <b v="0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4091"/>
    <d v="2015-01-16T12:09:11"/>
    <x v="0"/>
    <b v="0"/>
    <n v="8"/>
    <b v="0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4092"/>
    <d v="2015-04-05T03:40:47"/>
    <x v="0"/>
    <b v="0"/>
    <n v="1"/>
    <b v="0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4093"/>
    <d v="2015-08-22T19:34:53"/>
    <x v="0"/>
    <b v="0"/>
    <n v="4"/>
    <b v="0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4094"/>
    <d v="2014-10-22T04:59:00"/>
    <x v="3"/>
    <b v="0"/>
    <n v="8"/>
    <b v="0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4095"/>
    <d v="2016-12-19T00:45:50"/>
    <x v="2"/>
    <b v="0"/>
    <n v="1"/>
    <b v="0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4096"/>
    <d v="2017-02-28T08:51:00"/>
    <x v="1"/>
    <b v="0"/>
    <n v="5"/>
    <b v="0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4097"/>
    <d v="2016-01-31T23:55:00"/>
    <x v="2"/>
    <b v="0"/>
    <n v="0"/>
    <b v="0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4098"/>
    <d v="2016-06-04T17:19:57"/>
    <x v="2"/>
    <b v="0"/>
    <n v="0"/>
    <b v="0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4099"/>
    <d v="2016-09-02T20:24:33"/>
    <x v="2"/>
    <b v="0"/>
    <n v="1"/>
    <b v="0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4100"/>
    <d v="2014-10-25T02:59:50"/>
    <x v="3"/>
    <b v="0"/>
    <n v="0"/>
    <b v="0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4101"/>
    <d v="2017-01-25T21:41:22"/>
    <x v="1"/>
    <b v="0"/>
    <n v="0"/>
    <b v="0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4102"/>
    <d v="2016-05-15T20:21:13"/>
    <x v="2"/>
    <b v="0"/>
    <n v="6"/>
    <b v="0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4103"/>
    <d v="2015-08-26T18:32:00"/>
    <x v="0"/>
    <b v="0"/>
    <n v="6"/>
    <b v="0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4104"/>
    <d v="2016-10-27T06:40:34"/>
    <x v="2"/>
    <b v="0"/>
    <n v="14"/>
    <b v="0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4105"/>
    <d v="2016-12-26T00:15:09"/>
    <x v="2"/>
    <b v="0"/>
    <n v="6"/>
    <b v="0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4106"/>
    <d v="2015-04-02T01:00:00"/>
    <x v="0"/>
    <b v="0"/>
    <n v="33"/>
    <b v="0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4107"/>
    <d v="2014-09-24T22:00:01"/>
    <x v="3"/>
    <b v="0"/>
    <n v="4"/>
    <b v="0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4108"/>
    <d v="2017-03-03T05:00:00"/>
    <x v="1"/>
    <b v="0"/>
    <n v="1"/>
    <b v="0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4109"/>
    <d v="2015-11-29T13:56:44"/>
    <x v="0"/>
    <b v="0"/>
    <n v="0"/>
    <b v="0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4110"/>
    <d v="2016-07-21T15:02:31"/>
    <x v="2"/>
    <b v="0"/>
    <n v="6"/>
    <b v="0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4111"/>
    <d v="2015-02-24T03:15:40"/>
    <x v="0"/>
    <b v="0"/>
    <n v="6"/>
    <b v="0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4112"/>
    <d v="2016-02-28T00:00:00"/>
    <x v="2"/>
    <b v="0"/>
    <n v="1"/>
    <b v="0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4113"/>
    <d v="2016-01-08T06:34:00"/>
    <x v="2"/>
    <b v="0"/>
    <n v="3"/>
    <b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57051-A879-46F3-9A48-6D13FCC3FEEB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1">
  <location ref="A4:E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/>
    <pivotField axis="axisPage" numFmtId="1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/>
    <pivotField showAll="0"/>
    <pivotField showAll="0"/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12" hier="-1"/>
  </pageFields>
  <dataFields count="1">
    <dataField name="Count of outcomes" fld="5" subtotal="count" baseField="0" baseItem="0"/>
  </dataFields>
  <chartFormats count="3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115"/>
  <sheetViews>
    <sheetView topLeftCell="B1" zoomScale="95" zoomScaleNormal="95" workbookViewId="0">
      <selection activeCell="Q2" sqref="Q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23" bestFit="1" customWidth="1"/>
    <col min="12" max="13" width="23" customWidth="1"/>
    <col min="14" max="14" width="15.42578125" customWidth="1"/>
    <col min="15" max="15" width="24.42578125" customWidth="1"/>
    <col min="16" max="16" width="36.42578125" customWidth="1"/>
    <col min="17" max="17" width="41.140625" customWidth="1"/>
    <col min="18" max="18" width="8.85546875" customWidth="1"/>
  </cols>
  <sheetData>
    <row r="1" spans="1:17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8307</v>
      </c>
      <c r="L1" s="1" t="s">
        <v>8306</v>
      </c>
      <c r="M1" s="1" t="s">
        <v>8308</v>
      </c>
      <c r="N1" s="1" t="s">
        <v>8260</v>
      </c>
      <c r="O1" s="1" t="s">
        <v>8261</v>
      </c>
      <c r="P1" s="1" t="s">
        <v>8262</v>
      </c>
      <c r="Q1" s="1" t="s">
        <v>8305</v>
      </c>
    </row>
    <row r="2" spans="1:17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s="9">
        <f>(((J2/60)/60)/24)+DATE(1970,1,1)</f>
        <v>42177.007071759261</v>
      </c>
      <c r="L2" s="9">
        <f>(((I2/60)/60)/24)+DATE(1970,1,1)</f>
        <v>42208.125</v>
      </c>
      <c r="M2" s="10">
        <f>YEAR(L2)</f>
        <v>2015</v>
      </c>
      <c r="N2" t="b">
        <v>0</v>
      </c>
      <c r="O2">
        <v>182</v>
      </c>
      <c r="P2" t="b">
        <v>1</v>
      </c>
      <c r="Q2" t="s">
        <v>8263</v>
      </c>
    </row>
    <row r="3" spans="1:17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s="9">
        <f t="shared" ref="K3:K66" si="0">(((J3/60)/60)/24)+DATE(1970,1,1)</f>
        <v>42766.600497685184</v>
      </c>
      <c r="L3" s="9">
        <f t="shared" ref="L3:L66" si="1">(((I3/60)/60)/24)+DATE(1970,1,1)</f>
        <v>42796.600497685184</v>
      </c>
      <c r="M3" s="10">
        <f t="shared" ref="M3:M66" si="2">YEAR(L3)</f>
        <v>2017</v>
      </c>
      <c r="N3" t="b">
        <v>0</v>
      </c>
      <c r="O3">
        <v>79</v>
      </c>
      <c r="P3" t="b">
        <v>1</v>
      </c>
      <c r="Q3" t="s">
        <v>8263</v>
      </c>
    </row>
    <row r="4" spans="1:17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s="9">
        <f t="shared" si="0"/>
        <v>42405.702349537038</v>
      </c>
      <c r="L4" s="9">
        <f t="shared" si="1"/>
        <v>42415.702349537038</v>
      </c>
      <c r="M4" s="10">
        <f t="shared" si="2"/>
        <v>2016</v>
      </c>
      <c r="N4" t="b">
        <v>0</v>
      </c>
      <c r="O4">
        <v>35</v>
      </c>
      <c r="P4" t="b">
        <v>1</v>
      </c>
      <c r="Q4" t="s">
        <v>8263</v>
      </c>
    </row>
    <row r="5" spans="1:17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s="9">
        <f t="shared" si="0"/>
        <v>41828.515127314815</v>
      </c>
      <c r="L5" s="9">
        <f t="shared" si="1"/>
        <v>41858.515127314815</v>
      </c>
      <c r="M5" s="10">
        <f t="shared" si="2"/>
        <v>2014</v>
      </c>
      <c r="N5" t="b">
        <v>0</v>
      </c>
      <c r="O5">
        <v>150</v>
      </c>
      <c r="P5" t="b">
        <v>1</v>
      </c>
      <c r="Q5" t="s">
        <v>8263</v>
      </c>
    </row>
    <row r="6" spans="1:17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s="9">
        <f t="shared" si="0"/>
        <v>42327.834247685183</v>
      </c>
      <c r="L6" s="9">
        <f t="shared" si="1"/>
        <v>42357.834247685183</v>
      </c>
      <c r="M6" s="10">
        <f t="shared" si="2"/>
        <v>2015</v>
      </c>
      <c r="N6" t="b">
        <v>0</v>
      </c>
      <c r="O6">
        <v>284</v>
      </c>
      <c r="P6" t="b">
        <v>1</v>
      </c>
      <c r="Q6" t="s">
        <v>8263</v>
      </c>
    </row>
    <row r="7" spans="1:17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s="9">
        <f t="shared" si="0"/>
        <v>42563.932951388888</v>
      </c>
      <c r="L7" s="9">
        <f t="shared" si="1"/>
        <v>42580.232638888891</v>
      </c>
      <c r="M7" s="10">
        <f t="shared" si="2"/>
        <v>2016</v>
      </c>
      <c r="N7" t="b">
        <v>0</v>
      </c>
      <c r="O7">
        <v>47</v>
      </c>
      <c r="P7" t="b">
        <v>1</v>
      </c>
      <c r="Q7" t="s">
        <v>8263</v>
      </c>
    </row>
    <row r="8" spans="1:17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s="9">
        <f t="shared" si="0"/>
        <v>41794.072337962964</v>
      </c>
      <c r="L8" s="9">
        <f t="shared" si="1"/>
        <v>41804.072337962964</v>
      </c>
      <c r="M8" s="10">
        <f t="shared" si="2"/>
        <v>2014</v>
      </c>
      <c r="N8" t="b">
        <v>0</v>
      </c>
      <c r="O8">
        <v>58</v>
      </c>
      <c r="P8" t="b">
        <v>1</v>
      </c>
      <c r="Q8" t="s">
        <v>8263</v>
      </c>
    </row>
    <row r="9" spans="1:17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s="9">
        <f t="shared" si="0"/>
        <v>42516.047071759262</v>
      </c>
      <c r="L9" s="9">
        <f t="shared" si="1"/>
        <v>42556.047071759262</v>
      </c>
      <c r="M9" s="10">
        <f t="shared" si="2"/>
        <v>2016</v>
      </c>
      <c r="N9" t="b">
        <v>0</v>
      </c>
      <c r="O9">
        <v>57</v>
      </c>
      <c r="P9" t="b">
        <v>1</v>
      </c>
      <c r="Q9" t="s">
        <v>8263</v>
      </c>
    </row>
    <row r="10" spans="1:17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s="9">
        <f t="shared" si="0"/>
        <v>42468.94458333333</v>
      </c>
      <c r="L10" s="9">
        <f t="shared" si="1"/>
        <v>42475.875</v>
      </c>
      <c r="M10" s="10">
        <f t="shared" si="2"/>
        <v>2016</v>
      </c>
      <c r="N10" t="b">
        <v>0</v>
      </c>
      <c r="O10">
        <v>12</v>
      </c>
      <c r="P10" t="b">
        <v>1</v>
      </c>
      <c r="Q10" t="s">
        <v>8263</v>
      </c>
    </row>
    <row r="11" spans="1:17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s="9">
        <f t="shared" si="0"/>
        <v>42447.103518518517</v>
      </c>
      <c r="L11" s="9">
        <f t="shared" si="1"/>
        <v>42477.103518518517</v>
      </c>
      <c r="M11" s="10">
        <f t="shared" si="2"/>
        <v>2016</v>
      </c>
      <c r="N11" t="b">
        <v>0</v>
      </c>
      <c r="O11">
        <v>20</v>
      </c>
      <c r="P11" t="b">
        <v>1</v>
      </c>
      <c r="Q11" t="s">
        <v>8263</v>
      </c>
    </row>
    <row r="12" spans="1:17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s="9">
        <f t="shared" si="0"/>
        <v>41780.068043981482</v>
      </c>
      <c r="L12" s="9">
        <f t="shared" si="1"/>
        <v>41815.068043981482</v>
      </c>
      <c r="M12" s="10">
        <f t="shared" si="2"/>
        <v>2014</v>
      </c>
      <c r="N12" t="b">
        <v>0</v>
      </c>
      <c r="O12">
        <v>19</v>
      </c>
      <c r="P12" t="b">
        <v>1</v>
      </c>
      <c r="Q12" t="s">
        <v>8263</v>
      </c>
    </row>
    <row r="13" spans="1:17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s="9">
        <f t="shared" si="0"/>
        <v>42572.778495370367</v>
      </c>
      <c r="L13" s="9">
        <f t="shared" si="1"/>
        <v>42604.125</v>
      </c>
      <c r="M13" s="10">
        <f t="shared" si="2"/>
        <v>2016</v>
      </c>
      <c r="N13" t="b">
        <v>0</v>
      </c>
      <c r="O13">
        <v>75</v>
      </c>
      <c r="P13" t="b">
        <v>1</v>
      </c>
      <c r="Q13" t="s">
        <v>8263</v>
      </c>
    </row>
    <row r="14" spans="1:17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s="9">
        <f t="shared" si="0"/>
        <v>41791.713252314818</v>
      </c>
      <c r="L14" s="9">
        <f t="shared" si="1"/>
        <v>41836.125</v>
      </c>
      <c r="M14" s="10">
        <f t="shared" si="2"/>
        <v>2014</v>
      </c>
      <c r="N14" t="b">
        <v>0</v>
      </c>
      <c r="O14">
        <v>827</v>
      </c>
      <c r="P14" t="b">
        <v>1</v>
      </c>
      <c r="Q14" t="s">
        <v>8263</v>
      </c>
    </row>
    <row r="15" spans="1:17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s="9">
        <f t="shared" si="0"/>
        <v>42508.677187499998</v>
      </c>
      <c r="L15" s="9">
        <f t="shared" si="1"/>
        <v>42544.852083333331</v>
      </c>
      <c r="M15" s="10">
        <f t="shared" si="2"/>
        <v>2016</v>
      </c>
      <c r="N15" t="b">
        <v>0</v>
      </c>
      <c r="O15">
        <v>51</v>
      </c>
      <c r="P15" t="b">
        <v>1</v>
      </c>
      <c r="Q15" t="s">
        <v>8263</v>
      </c>
    </row>
    <row r="16" spans="1:17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s="9">
        <f t="shared" si="0"/>
        <v>41808.02648148148</v>
      </c>
      <c r="L16" s="9">
        <f t="shared" si="1"/>
        <v>41833.582638888889</v>
      </c>
      <c r="M16" s="10">
        <f t="shared" si="2"/>
        <v>2014</v>
      </c>
      <c r="N16" t="b">
        <v>0</v>
      </c>
      <c r="O16">
        <v>41</v>
      </c>
      <c r="P16" t="b">
        <v>1</v>
      </c>
      <c r="Q16" t="s">
        <v>8263</v>
      </c>
    </row>
    <row r="17" spans="1:17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s="9">
        <f t="shared" si="0"/>
        <v>42256.391875000001</v>
      </c>
      <c r="L17" s="9">
        <f t="shared" si="1"/>
        <v>42274.843055555553</v>
      </c>
      <c r="M17" s="10">
        <f t="shared" si="2"/>
        <v>2015</v>
      </c>
      <c r="N17" t="b">
        <v>0</v>
      </c>
      <c r="O17">
        <v>98</v>
      </c>
      <c r="P17" t="b">
        <v>1</v>
      </c>
      <c r="Q17" t="s">
        <v>8263</v>
      </c>
    </row>
    <row r="18" spans="1:17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s="9">
        <f t="shared" si="0"/>
        <v>41760.796423611115</v>
      </c>
      <c r="L18" s="9">
        <f t="shared" si="1"/>
        <v>41806.229166666664</v>
      </c>
      <c r="M18" s="10">
        <f t="shared" si="2"/>
        <v>2014</v>
      </c>
      <c r="N18" t="b">
        <v>0</v>
      </c>
      <c r="O18">
        <v>70</v>
      </c>
      <c r="P18" t="b">
        <v>1</v>
      </c>
      <c r="Q18" t="s">
        <v>8263</v>
      </c>
    </row>
    <row r="19" spans="1:17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s="9">
        <f t="shared" si="0"/>
        <v>41917.731736111113</v>
      </c>
      <c r="L19" s="9">
        <f t="shared" si="1"/>
        <v>41947.773402777777</v>
      </c>
      <c r="M19" s="10">
        <f t="shared" si="2"/>
        <v>2014</v>
      </c>
      <c r="N19" t="b">
        <v>0</v>
      </c>
      <c r="O19">
        <v>36</v>
      </c>
      <c r="P19" t="b">
        <v>1</v>
      </c>
      <c r="Q19" t="s">
        <v>8263</v>
      </c>
    </row>
    <row r="20" spans="1:17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s="9">
        <f t="shared" si="0"/>
        <v>41869.542314814818</v>
      </c>
      <c r="L20" s="9">
        <f t="shared" si="1"/>
        <v>41899.542314814818</v>
      </c>
      <c r="M20" s="10">
        <f t="shared" si="2"/>
        <v>2014</v>
      </c>
      <c r="N20" t="b">
        <v>0</v>
      </c>
      <c r="O20">
        <v>342</v>
      </c>
      <c r="P20" t="b">
        <v>1</v>
      </c>
      <c r="Q20" t="s">
        <v>8263</v>
      </c>
    </row>
    <row r="21" spans="1:17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s="9">
        <f t="shared" si="0"/>
        <v>42175.816365740742</v>
      </c>
      <c r="L21" s="9">
        <f t="shared" si="1"/>
        <v>42205.816365740742</v>
      </c>
      <c r="M21" s="10">
        <f t="shared" si="2"/>
        <v>2015</v>
      </c>
      <c r="N21" t="b">
        <v>0</v>
      </c>
      <c r="O21">
        <v>22</v>
      </c>
      <c r="P21" t="b">
        <v>1</v>
      </c>
      <c r="Q21" t="s">
        <v>8263</v>
      </c>
    </row>
    <row r="22" spans="1:17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s="9">
        <f t="shared" si="0"/>
        <v>42200.758240740746</v>
      </c>
      <c r="L22" s="9">
        <f t="shared" si="1"/>
        <v>42260.758240740746</v>
      </c>
      <c r="M22" s="10">
        <f t="shared" si="2"/>
        <v>2015</v>
      </c>
      <c r="N22" t="b">
        <v>0</v>
      </c>
      <c r="O22">
        <v>25</v>
      </c>
      <c r="P22" t="b">
        <v>1</v>
      </c>
      <c r="Q22" t="s">
        <v>8263</v>
      </c>
    </row>
    <row r="23" spans="1:17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s="9">
        <f t="shared" si="0"/>
        <v>41878.627187500002</v>
      </c>
      <c r="L23" s="9">
        <f t="shared" si="1"/>
        <v>41908.627187500002</v>
      </c>
      <c r="M23" s="10">
        <f t="shared" si="2"/>
        <v>2014</v>
      </c>
      <c r="N23" t="b">
        <v>0</v>
      </c>
      <c r="O23">
        <v>101</v>
      </c>
      <c r="P23" t="b">
        <v>1</v>
      </c>
      <c r="Q23" t="s">
        <v>8263</v>
      </c>
    </row>
    <row r="24" spans="1:17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s="9">
        <f t="shared" si="0"/>
        <v>41989.91134259259</v>
      </c>
      <c r="L24" s="9">
        <f t="shared" si="1"/>
        <v>42005.332638888889</v>
      </c>
      <c r="M24" s="10">
        <f t="shared" si="2"/>
        <v>2015</v>
      </c>
      <c r="N24" t="b">
        <v>0</v>
      </c>
      <c r="O24">
        <v>8</v>
      </c>
      <c r="P24" t="b">
        <v>1</v>
      </c>
      <c r="Q24" t="s">
        <v>8263</v>
      </c>
    </row>
    <row r="25" spans="1:17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s="9">
        <f t="shared" si="0"/>
        <v>42097.778946759259</v>
      </c>
      <c r="L25" s="9">
        <f t="shared" si="1"/>
        <v>42124.638888888891</v>
      </c>
      <c r="M25" s="10">
        <f t="shared" si="2"/>
        <v>2015</v>
      </c>
      <c r="N25" t="b">
        <v>0</v>
      </c>
      <c r="O25">
        <v>23</v>
      </c>
      <c r="P25" t="b">
        <v>1</v>
      </c>
      <c r="Q25" t="s">
        <v>8263</v>
      </c>
    </row>
    <row r="26" spans="1:17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s="9">
        <f t="shared" si="0"/>
        <v>42229.820173611108</v>
      </c>
      <c r="L26" s="9">
        <f t="shared" si="1"/>
        <v>42262.818750000006</v>
      </c>
      <c r="M26" s="10">
        <f t="shared" si="2"/>
        <v>2015</v>
      </c>
      <c r="N26" t="b">
        <v>0</v>
      </c>
      <c r="O26">
        <v>574</v>
      </c>
      <c r="P26" t="b">
        <v>1</v>
      </c>
      <c r="Q26" t="s">
        <v>8263</v>
      </c>
    </row>
    <row r="27" spans="1:17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s="9">
        <f t="shared" si="0"/>
        <v>42318.025011574078</v>
      </c>
      <c r="L27" s="9">
        <f t="shared" si="1"/>
        <v>42378.025011574078</v>
      </c>
      <c r="M27" s="10">
        <f t="shared" si="2"/>
        <v>2016</v>
      </c>
      <c r="N27" t="b">
        <v>0</v>
      </c>
      <c r="O27">
        <v>14</v>
      </c>
      <c r="P27" t="b">
        <v>1</v>
      </c>
      <c r="Q27" t="s">
        <v>8263</v>
      </c>
    </row>
    <row r="28" spans="1:17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s="9">
        <f t="shared" si="0"/>
        <v>41828.515555555554</v>
      </c>
      <c r="L28" s="9">
        <f t="shared" si="1"/>
        <v>41868.515555555554</v>
      </c>
      <c r="M28" s="10">
        <f t="shared" si="2"/>
        <v>2014</v>
      </c>
      <c r="N28" t="b">
        <v>0</v>
      </c>
      <c r="O28">
        <v>19</v>
      </c>
      <c r="P28" t="b">
        <v>1</v>
      </c>
      <c r="Q28" t="s">
        <v>8263</v>
      </c>
    </row>
    <row r="29" spans="1:17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s="9">
        <f t="shared" si="0"/>
        <v>41929.164733796293</v>
      </c>
      <c r="L29" s="9">
        <f t="shared" si="1"/>
        <v>41959.206400462965</v>
      </c>
      <c r="M29" s="10">
        <f t="shared" si="2"/>
        <v>2014</v>
      </c>
      <c r="N29" t="b">
        <v>0</v>
      </c>
      <c r="O29">
        <v>150</v>
      </c>
      <c r="P29" t="b">
        <v>1</v>
      </c>
      <c r="Q29" t="s">
        <v>8263</v>
      </c>
    </row>
    <row r="30" spans="1:17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s="9">
        <f t="shared" si="0"/>
        <v>42324.96393518518</v>
      </c>
      <c r="L30" s="9">
        <f t="shared" si="1"/>
        <v>42354.96393518518</v>
      </c>
      <c r="M30" s="10">
        <f t="shared" si="2"/>
        <v>2015</v>
      </c>
      <c r="N30" t="b">
        <v>0</v>
      </c>
      <c r="O30">
        <v>71</v>
      </c>
      <c r="P30" t="b">
        <v>1</v>
      </c>
      <c r="Q30" t="s">
        <v>8263</v>
      </c>
    </row>
    <row r="31" spans="1:17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s="9">
        <f t="shared" si="0"/>
        <v>41812.67324074074</v>
      </c>
      <c r="L31" s="9">
        <f t="shared" si="1"/>
        <v>41842.67324074074</v>
      </c>
      <c r="M31" s="10">
        <f t="shared" si="2"/>
        <v>2014</v>
      </c>
      <c r="N31" t="b">
        <v>0</v>
      </c>
      <c r="O31">
        <v>117</v>
      </c>
      <c r="P31" t="b">
        <v>1</v>
      </c>
      <c r="Q31" t="s">
        <v>8263</v>
      </c>
    </row>
    <row r="32" spans="1:17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s="9">
        <f t="shared" si="0"/>
        <v>41842.292997685188</v>
      </c>
      <c r="L32" s="9">
        <f t="shared" si="1"/>
        <v>41872.292997685188</v>
      </c>
      <c r="M32" s="10">
        <f t="shared" si="2"/>
        <v>2014</v>
      </c>
      <c r="N32" t="b">
        <v>0</v>
      </c>
      <c r="O32">
        <v>53</v>
      </c>
      <c r="P32" t="b">
        <v>1</v>
      </c>
      <c r="Q32" t="s">
        <v>8263</v>
      </c>
    </row>
    <row r="33" spans="1:17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s="9">
        <f t="shared" si="0"/>
        <v>42376.79206018518</v>
      </c>
      <c r="L33" s="9">
        <f t="shared" si="1"/>
        <v>42394.79206018518</v>
      </c>
      <c r="M33" s="10">
        <f t="shared" si="2"/>
        <v>2016</v>
      </c>
      <c r="N33" t="b">
        <v>0</v>
      </c>
      <c r="O33">
        <v>1</v>
      </c>
      <c r="P33" t="b">
        <v>1</v>
      </c>
      <c r="Q33" t="s">
        <v>8263</v>
      </c>
    </row>
    <row r="34" spans="1:17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s="9">
        <f t="shared" si="0"/>
        <v>42461.627511574072</v>
      </c>
      <c r="L34" s="9">
        <f t="shared" si="1"/>
        <v>42503.165972222225</v>
      </c>
      <c r="M34" s="10">
        <f t="shared" si="2"/>
        <v>2016</v>
      </c>
      <c r="N34" t="b">
        <v>0</v>
      </c>
      <c r="O34">
        <v>89</v>
      </c>
      <c r="P34" t="b">
        <v>1</v>
      </c>
      <c r="Q34" t="s">
        <v>8263</v>
      </c>
    </row>
    <row r="35" spans="1:17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s="9">
        <f t="shared" si="0"/>
        <v>42286.660891203705</v>
      </c>
      <c r="L35" s="9">
        <f t="shared" si="1"/>
        <v>42316.702557870376</v>
      </c>
      <c r="M35" s="10">
        <f t="shared" si="2"/>
        <v>2015</v>
      </c>
      <c r="N35" t="b">
        <v>0</v>
      </c>
      <c r="O35">
        <v>64</v>
      </c>
      <c r="P35" t="b">
        <v>1</v>
      </c>
      <c r="Q35" t="s">
        <v>8263</v>
      </c>
    </row>
    <row r="36" spans="1:17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s="9">
        <f t="shared" si="0"/>
        <v>41841.321770833332</v>
      </c>
      <c r="L36" s="9">
        <f t="shared" si="1"/>
        <v>41856.321770833332</v>
      </c>
      <c r="M36" s="10">
        <f t="shared" si="2"/>
        <v>2014</v>
      </c>
      <c r="N36" t="b">
        <v>0</v>
      </c>
      <c r="O36">
        <v>68</v>
      </c>
      <c r="P36" t="b">
        <v>1</v>
      </c>
      <c r="Q36" t="s">
        <v>8263</v>
      </c>
    </row>
    <row r="37" spans="1:17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s="9">
        <f t="shared" si="0"/>
        <v>42098.291828703703</v>
      </c>
      <c r="L37" s="9">
        <f t="shared" si="1"/>
        <v>42122</v>
      </c>
      <c r="M37" s="10">
        <f t="shared" si="2"/>
        <v>2015</v>
      </c>
      <c r="N37" t="b">
        <v>0</v>
      </c>
      <c r="O37">
        <v>28</v>
      </c>
      <c r="P37" t="b">
        <v>1</v>
      </c>
      <c r="Q37" t="s">
        <v>8263</v>
      </c>
    </row>
    <row r="38" spans="1:17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s="9">
        <f t="shared" si="0"/>
        <v>42068.307002314818</v>
      </c>
      <c r="L38" s="9">
        <f t="shared" si="1"/>
        <v>42098.265335648146</v>
      </c>
      <c r="M38" s="10">
        <f t="shared" si="2"/>
        <v>2015</v>
      </c>
      <c r="N38" t="b">
        <v>0</v>
      </c>
      <c r="O38">
        <v>44</v>
      </c>
      <c r="P38" t="b">
        <v>1</v>
      </c>
      <c r="Q38" t="s">
        <v>8263</v>
      </c>
    </row>
    <row r="39" spans="1:17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s="9">
        <f t="shared" si="0"/>
        <v>42032.693043981482</v>
      </c>
      <c r="L39" s="9">
        <f t="shared" si="1"/>
        <v>42062.693043981482</v>
      </c>
      <c r="M39" s="10">
        <f t="shared" si="2"/>
        <v>2015</v>
      </c>
      <c r="N39" t="b">
        <v>0</v>
      </c>
      <c r="O39">
        <v>253</v>
      </c>
      <c r="P39" t="b">
        <v>1</v>
      </c>
      <c r="Q39" t="s">
        <v>8263</v>
      </c>
    </row>
    <row r="40" spans="1:17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s="9">
        <f t="shared" si="0"/>
        <v>41375.057222222218</v>
      </c>
      <c r="L40" s="9">
        <f t="shared" si="1"/>
        <v>41405.057222222218</v>
      </c>
      <c r="M40" s="10">
        <f t="shared" si="2"/>
        <v>2013</v>
      </c>
      <c r="N40" t="b">
        <v>0</v>
      </c>
      <c r="O40">
        <v>66</v>
      </c>
      <c r="P40" t="b">
        <v>1</v>
      </c>
      <c r="Q40" t="s">
        <v>8263</v>
      </c>
    </row>
    <row r="41" spans="1:17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s="9">
        <f t="shared" si="0"/>
        <v>41754.047083333331</v>
      </c>
      <c r="L41" s="9">
        <f t="shared" si="1"/>
        <v>41784.957638888889</v>
      </c>
      <c r="M41" s="10">
        <f t="shared" si="2"/>
        <v>2014</v>
      </c>
      <c r="N41" t="b">
        <v>0</v>
      </c>
      <c r="O41">
        <v>217</v>
      </c>
      <c r="P41" t="b">
        <v>1</v>
      </c>
      <c r="Q41" t="s">
        <v>8263</v>
      </c>
    </row>
    <row r="42" spans="1:17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s="9">
        <f t="shared" si="0"/>
        <v>41789.21398148148</v>
      </c>
      <c r="L42" s="9">
        <f t="shared" si="1"/>
        <v>41809.166666666664</v>
      </c>
      <c r="M42" s="10">
        <f t="shared" si="2"/>
        <v>2014</v>
      </c>
      <c r="N42" t="b">
        <v>0</v>
      </c>
      <c r="O42">
        <v>16</v>
      </c>
      <c r="P42" t="b">
        <v>1</v>
      </c>
      <c r="Q42" t="s">
        <v>8263</v>
      </c>
    </row>
    <row r="43" spans="1:17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s="9">
        <f t="shared" si="0"/>
        <v>41887.568912037037</v>
      </c>
      <c r="L43" s="9">
        <f t="shared" si="1"/>
        <v>41917.568912037037</v>
      </c>
      <c r="M43" s="10">
        <f t="shared" si="2"/>
        <v>2014</v>
      </c>
      <c r="N43" t="b">
        <v>0</v>
      </c>
      <c r="O43">
        <v>19</v>
      </c>
      <c r="P43" t="b">
        <v>1</v>
      </c>
      <c r="Q43" t="s">
        <v>8263</v>
      </c>
    </row>
    <row r="44" spans="1:17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s="9">
        <f t="shared" si="0"/>
        <v>41971.639189814814</v>
      </c>
      <c r="L44" s="9">
        <f t="shared" si="1"/>
        <v>42001.639189814814</v>
      </c>
      <c r="M44" s="10">
        <f t="shared" si="2"/>
        <v>2014</v>
      </c>
      <c r="N44" t="b">
        <v>0</v>
      </c>
      <c r="O44">
        <v>169</v>
      </c>
      <c r="P44" t="b">
        <v>1</v>
      </c>
      <c r="Q44" t="s">
        <v>8263</v>
      </c>
    </row>
    <row r="45" spans="1:17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s="9">
        <f t="shared" si="0"/>
        <v>41802.790347222224</v>
      </c>
      <c r="L45" s="9">
        <f t="shared" si="1"/>
        <v>41833</v>
      </c>
      <c r="M45" s="10">
        <f t="shared" si="2"/>
        <v>2014</v>
      </c>
      <c r="N45" t="b">
        <v>0</v>
      </c>
      <c r="O45">
        <v>263</v>
      </c>
      <c r="P45" t="b">
        <v>1</v>
      </c>
      <c r="Q45" t="s">
        <v>8263</v>
      </c>
    </row>
    <row r="46" spans="1:17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s="9">
        <f t="shared" si="0"/>
        <v>41874.098807870374</v>
      </c>
      <c r="L46" s="9">
        <f t="shared" si="1"/>
        <v>41919.098807870374</v>
      </c>
      <c r="M46" s="10">
        <f t="shared" si="2"/>
        <v>2014</v>
      </c>
      <c r="N46" t="b">
        <v>0</v>
      </c>
      <c r="O46">
        <v>15</v>
      </c>
      <c r="P46" t="b">
        <v>1</v>
      </c>
      <c r="Q46" t="s">
        <v>8263</v>
      </c>
    </row>
    <row r="47" spans="1:17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s="9">
        <f t="shared" si="0"/>
        <v>42457.623923611114</v>
      </c>
      <c r="L47" s="9">
        <f t="shared" si="1"/>
        <v>42487.623923611114</v>
      </c>
      <c r="M47" s="10">
        <f t="shared" si="2"/>
        <v>2016</v>
      </c>
      <c r="N47" t="b">
        <v>0</v>
      </c>
      <c r="O47">
        <v>61</v>
      </c>
      <c r="P47" t="b">
        <v>1</v>
      </c>
      <c r="Q47" t="s">
        <v>8263</v>
      </c>
    </row>
    <row r="48" spans="1:17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s="9">
        <f t="shared" si="0"/>
        <v>42323.964976851858</v>
      </c>
      <c r="L48" s="9">
        <f t="shared" si="1"/>
        <v>42353.964976851858</v>
      </c>
      <c r="M48" s="10">
        <f t="shared" si="2"/>
        <v>2015</v>
      </c>
      <c r="N48" t="b">
        <v>0</v>
      </c>
      <c r="O48">
        <v>45</v>
      </c>
      <c r="P48" t="b">
        <v>1</v>
      </c>
      <c r="Q48" t="s">
        <v>8263</v>
      </c>
    </row>
    <row r="49" spans="1:17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s="9">
        <f t="shared" si="0"/>
        <v>41932.819525462961</v>
      </c>
      <c r="L49" s="9">
        <f t="shared" si="1"/>
        <v>41992.861192129625</v>
      </c>
      <c r="M49" s="10">
        <f t="shared" si="2"/>
        <v>2014</v>
      </c>
      <c r="N49" t="b">
        <v>0</v>
      </c>
      <c r="O49">
        <v>70</v>
      </c>
      <c r="P49" t="b">
        <v>1</v>
      </c>
      <c r="Q49" t="s">
        <v>8263</v>
      </c>
    </row>
    <row r="50" spans="1:17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s="9">
        <f t="shared" si="0"/>
        <v>42033.516898148147</v>
      </c>
      <c r="L50" s="9">
        <f t="shared" si="1"/>
        <v>42064.5</v>
      </c>
      <c r="M50" s="10">
        <f t="shared" si="2"/>
        <v>2015</v>
      </c>
      <c r="N50" t="b">
        <v>0</v>
      </c>
      <c r="O50">
        <v>38</v>
      </c>
      <c r="P50" t="b">
        <v>1</v>
      </c>
      <c r="Q50" t="s">
        <v>8263</v>
      </c>
    </row>
    <row r="51" spans="1:17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s="9">
        <f t="shared" si="0"/>
        <v>42271.176446759258</v>
      </c>
      <c r="L51" s="9">
        <f t="shared" si="1"/>
        <v>42301.176446759258</v>
      </c>
      <c r="M51" s="10">
        <f t="shared" si="2"/>
        <v>2015</v>
      </c>
      <c r="N51" t="b">
        <v>0</v>
      </c>
      <c r="O51">
        <v>87</v>
      </c>
      <c r="P51" t="b">
        <v>1</v>
      </c>
      <c r="Q51" t="s">
        <v>8263</v>
      </c>
    </row>
    <row r="52" spans="1:17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s="9">
        <f t="shared" si="0"/>
        <v>41995.752986111111</v>
      </c>
      <c r="L52" s="9">
        <f t="shared" si="1"/>
        <v>42034.708333333328</v>
      </c>
      <c r="M52" s="10">
        <f t="shared" si="2"/>
        <v>2015</v>
      </c>
      <c r="N52" t="b">
        <v>0</v>
      </c>
      <c r="O52">
        <v>22</v>
      </c>
      <c r="P52" t="b">
        <v>1</v>
      </c>
      <c r="Q52" t="s">
        <v>8263</v>
      </c>
    </row>
    <row r="53" spans="1:17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s="9">
        <f t="shared" si="0"/>
        <v>42196.928668981483</v>
      </c>
      <c r="L53" s="9">
        <f t="shared" si="1"/>
        <v>42226.928668981483</v>
      </c>
      <c r="M53" s="10">
        <f t="shared" si="2"/>
        <v>2015</v>
      </c>
      <c r="N53" t="b">
        <v>0</v>
      </c>
      <c r="O53">
        <v>119</v>
      </c>
      <c r="P53" t="b">
        <v>1</v>
      </c>
      <c r="Q53" t="s">
        <v>8263</v>
      </c>
    </row>
    <row r="54" spans="1:17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s="9">
        <f t="shared" si="0"/>
        <v>41807.701921296299</v>
      </c>
      <c r="L54" s="9">
        <f t="shared" si="1"/>
        <v>41837.701921296299</v>
      </c>
      <c r="M54" s="10">
        <f t="shared" si="2"/>
        <v>2014</v>
      </c>
      <c r="N54" t="b">
        <v>0</v>
      </c>
      <c r="O54">
        <v>52</v>
      </c>
      <c r="P54" t="b">
        <v>1</v>
      </c>
      <c r="Q54" t="s">
        <v>8263</v>
      </c>
    </row>
    <row r="55" spans="1:17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s="9">
        <f t="shared" si="0"/>
        <v>41719.549131944441</v>
      </c>
      <c r="L55" s="9">
        <f t="shared" si="1"/>
        <v>41733.916666666664</v>
      </c>
      <c r="M55" s="10">
        <f t="shared" si="2"/>
        <v>2014</v>
      </c>
      <c r="N55" t="b">
        <v>0</v>
      </c>
      <c r="O55">
        <v>117</v>
      </c>
      <c r="P55" t="b">
        <v>1</v>
      </c>
      <c r="Q55" t="s">
        <v>8263</v>
      </c>
    </row>
    <row r="56" spans="1:17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s="9">
        <f t="shared" si="0"/>
        <v>42333.713206018518</v>
      </c>
      <c r="L56" s="9">
        <f t="shared" si="1"/>
        <v>42363.713206018518</v>
      </c>
      <c r="M56" s="10">
        <f t="shared" si="2"/>
        <v>2015</v>
      </c>
      <c r="N56" t="b">
        <v>0</v>
      </c>
      <c r="O56">
        <v>52</v>
      </c>
      <c r="P56" t="b">
        <v>1</v>
      </c>
      <c r="Q56" t="s">
        <v>8263</v>
      </c>
    </row>
    <row r="57" spans="1:17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s="9">
        <f t="shared" si="0"/>
        <v>42496.968935185185</v>
      </c>
      <c r="L57" s="9">
        <f t="shared" si="1"/>
        <v>42517.968935185185</v>
      </c>
      <c r="M57" s="10">
        <f t="shared" si="2"/>
        <v>2016</v>
      </c>
      <c r="N57" t="b">
        <v>0</v>
      </c>
      <c r="O57">
        <v>86</v>
      </c>
      <c r="P57" t="b">
        <v>1</v>
      </c>
      <c r="Q57" t="s">
        <v>8263</v>
      </c>
    </row>
    <row r="58" spans="1:17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s="9">
        <f t="shared" si="0"/>
        <v>42149.548888888887</v>
      </c>
      <c r="L58" s="9">
        <f t="shared" si="1"/>
        <v>42163.666666666672</v>
      </c>
      <c r="M58" s="10">
        <f t="shared" si="2"/>
        <v>2015</v>
      </c>
      <c r="N58" t="b">
        <v>0</v>
      </c>
      <c r="O58">
        <v>174</v>
      </c>
      <c r="P58" t="b">
        <v>1</v>
      </c>
      <c r="Q58" t="s">
        <v>8263</v>
      </c>
    </row>
    <row r="59" spans="1:17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s="9">
        <f t="shared" si="0"/>
        <v>42089.83289351852</v>
      </c>
      <c r="L59" s="9">
        <f t="shared" si="1"/>
        <v>42119.83289351852</v>
      </c>
      <c r="M59" s="10">
        <f t="shared" si="2"/>
        <v>2015</v>
      </c>
      <c r="N59" t="b">
        <v>0</v>
      </c>
      <c r="O59">
        <v>69</v>
      </c>
      <c r="P59" t="b">
        <v>1</v>
      </c>
      <c r="Q59" t="s">
        <v>8263</v>
      </c>
    </row>
    <row r="60" spans="1:17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s="9">
        <f t="shared" si="0"/>
        <v>41932.745046296295</v>
      </c>
      <c r="L60" s="9">
        <f t="shared" si="1"/>
        <v>41962.786712962959</v>
      </c>
      <c r="M60" s="10">
        <f t="shared" si="2"/>
        <v>2014</v>
      </c>
      <c r="N60" t="b">
        <v>0</v>
      </c>
      <c r="O60">
        <v>75</v>
      </c>
      <c r="P60" t="b">
        <v>1</v>
      </c>
      <c r="Q60" t="s">
        <v>8263</v>
      </c>
    </row>
    <row r="61" spans="1:17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s="9">
        <f t="shared" si="0"/>
        <v>42230.23583333334</v>
      </c>
      <c r="L61" s="9">
        <f t="shared" si="1"/>
        <v>42261.875</v>
      </c>
      <c r="M61" s="10">
        <f t="shared" si="2"/>
        <v>2015</v>
      </c>
      <c r="N61" t="b">
        <v>0</v>
      </c>
      <c r="O61">
        <v>33</v>
      </c>
      <c r="P61" t="b">
        <v>1</v>
      </c>
      <c r="Q61" t="s">
        <v>8263</v>
      </c>
    </row>
    <row r="62" spans="1:17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s="9">
        <f t="shared" si="0"/>
        <v>41701.901817129627</v>
      </c>
      <c r="L62" s="9">
        <f t="shared" si="1"/>
        <v>41721</v>
      </c>
      <c r="M62" s="10">
        <f t="shared" si="2"/>
        <v>2014</v>
      </c>
      <c r="N62" t="b">
        <v>0</v>
      </c>
      <c r="O62">
        <v>108</v>
      </c>
      <c r="P62" t="b">
        <v>1</v>
      </c>
      <c r="Q62" t="s">
        <v>8264</v>
      </c>
    </row>
    <row r="63" spans="1:17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s="9">
        <f t="shared" si="0"/>
        <v>41409.814317129632</v>
      </c>
      <c r="L63" s="9">
        <f t="shared" si="1"/>
        <v>41431.814317129632</v>
      </c>
      <c r="M63" s="10">
        <f t="shared" si="2"/>
        <v>2013</v>
      </c>
      <c r="N63" t="b">
        <v>0</v>
      </c>
      <c r="O63">
        <v>23</v>
      </c>
      <c r="P63" t="b">
        <v>1</v>
      </c>
      <c r="Q63" t="s">
        <v>8264</v>
      </c>
    </row>
    <row r="64" spans="1:17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s="9">
        <f t="shared" si="0"/>
        <v>41311.799513888887</v>
      </c>
      <c r="L64" s="9">
        <f t="shared" si="1"/>
        <v>41336.799513888887</v>
      </c>
      <c r="M64" s="10">
        <f t="shared" si="2"/>
        <v>2013</v>
      </c>
      <c r="N64" t="b">
        <v>0</v>
      </c>
      <c r="O64">
        <v>48</v>
      </c>
      <c r="P64" t="b">
        <v>1</v>
      </c>
      <c r="Q64" t="s">
        <v>8264</v>
      </c>
    </row>
    <row r="65" spans="1:17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s="9">
        <f t="shared" si="0"/>
        <v>41612.912187499998</v>
      </c>
      <c r="L65" s="9">
        <f t="shared" si="1"/>
        <v>41636.207638888889</v>
      </c>
      <c r="M65" s="10">
        <f t="shared" si="2"/>
        <v>2013</v>
      </c>
      <c r="N65" t="b">
        <v>0</v>
      </c>
      <c r="O65">
        <v>64</v>
      </c>
      <c r="P65" t="b">
        <v>1</v>
      </c>
      <c r="Q65" t="s">
        <v>8264</v>
      </c>
    </row>
    <row r="66" spans="1:17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s="9">
        <f t="shared" si="0"/>
        <v>41433.01829861111</v>
      </c>
      <c r="L66" s="9">
        <f t="shared" si="1"/>
        <v>41463.01829861111</v>
      </c>
      <c r="M66" s="10">
        <f t="shared" si="2"/>
        <v>2013</v>
      </c>
      <c r="N66" t="b">
        <v>0</v>
      </c>
      <c r="O66">
        <v>24</v>
      </c>
      <c r="P66" t="b">
        <v>1</v>
      </c>
      <c r="Q66" t="s">
        <v>8264</v>
      </c>
    </row>
    <row r="67" spans="1:17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s="9">
        <f t="shared" ref="K67:K130" si="3">(((J67/60)/60)/24)+DATE(1970,1,1)</f>
        <v>41835.821226851855</v>
      </c>
      <c r="L67" s="9">
        <f t="shared" ref="L67:L130" si="4">(((I67/60)/60)/24)+DATE(1970,1,1)</f>
        <v>41862.249305555553</v>
      </c>
      <c r="M67" s="10">
        <f t="shared" ref="M67:M130" si="5">YEAR(L67)</f>
        <v>2014</v>
      </c>
      <c r="N67" t="b">
        <v>0</v>
      </c>
      <c r="O67">
        <v>57</v>
      </c>
      <c r="P67" t="b">
        <v>1</v>
      </c>
      <c r="Q67" t="s">
        <v>8264</v>
      </c>
    </row>
    <row r="68" spans="1:17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s="9">
        <f t="shared" si="3"/>
        <v>42539.849768518514</v>
      </c>
      <c r="L68" s="9">
        <f t="shared" si="4"/>
        <v>42569.849768518514</v>
      </c>
      <c r="M68" s="10">
        <f t="shared" si="5"/>
        <v>2016</v>
      </c>
      <c r="N68" t="b">
        <v>0</v>
      </c>
      <c r="O68">
        <v>26</v>
      </c>
      <c r="P68" t="b">
        <v>1</v>
      </c>
      <c r="Q68" t="s">
        <v>8264</v>
      </c>
    </row>
    <row r="69" spans="1:17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s="9">
        <f t="shared" si="3"/>
        <v>41075.583379629628</v>
      </c>
      <c r="L69" s="9">
        <f t="shared" si="4"/>
        <v>41105.583379629628</v>
      </c>
      <c r="M69" s="10">
        <f t="shared" si="5"/>
        <v>2012</v>
      </c>
      <c r="N69" t="b">
        <v>0</v>
      </c>
      <c r="O69">
        <v>20</v>
      </c>
      <c r="P69" t="b">
        <v>1</v>
      </c>
      <c r="Q69" t="s">
        <v>8264</v>
      </c>
    </row>
    <row r="70" spans="1:17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s="9">
        <f t="shared" si="3"/>
        <v>41663.569340277776</v>
      </c>
      <c r="L70" s="9">
        <f t="shared" si="4"/>
        <v>41693.569340277776</v>
      </c>
      <c r="M70" s="10">
        <f t="shared" si="5"/>
        <v>2014</v>
      </c>
      <c r="N70" t="b">
        <v>0</v>
      </c>
      <c r="O70">
        <v>36</v>
      </c>
      <c r="P70" t="b">
        <v>1</v>
      </c>
      <c r="Q70" t="s">
        <v>8264</v>
      </c>
    </row>
    <row r="71" spans="1:17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s="9">
        <f t="shared" si="3"/>
        <v>40786.187789351854</v>
      </c>
      <c r="L71" s="9">
        <f t="shared" si="4"/>
        <v>40818.290972222225</v>
      </c>
      <c r="M71" s="10">
        <f t="shared" si="5"/>
        <v>2011</v>
      </c>
      <c r="N71" t="b">
        <v>0</v>
      </c>
      <c r="O71">
        <v>178</v>
      </c>
      <c r="P71" t="b">
        <v>1</v>
      </c>
      <c r="Q71" t="s">
        <v>8264</v>
      </c>
    </row>
    <row r="72" spans="1:17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s="9">
        <f t="shared" si="3"/>
        <v>40730.896354166667</v>
      </c>
      <c r="L72" s="9">
        <f t="shared" si="4"/>
        <v>40790.896354166667</v>
      </c>
      <c r="M72" s="10">
        <f t="shared" si="5"/>
        <v>2011</v>
      </c>
      <c r="N72" t="b">
        <v>0</v>
      </c>
      <c r="O72">
        <v>17</v>
      </c>
      <c r="P72" t="b">
        <v>1</v>
      </c>
      <c r="Q72" t="s">
        <v>8264</v>
      </c>
    </row>
    <row r="73" spans="1:17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s="9">
        <f t="shared" si="3"/>
        <v>40997.271493055552</v>
      </c>
      <c r="L73" s="9">
        <f t="shared" si="4"/>
        <v>41057.271493055552</v>
      </c>
      <c r="M73" s="10">
        <f t="shared" si="5"/>
        <v>2012</v>
      </c>
      <c r="N73" t="b">
        <v>0</v>
      </c>
      <c r="O73">
        <v>32</v>
      </c>
      <c r="P73" t="b">
        <v>1</v>
      </c>
      <c r="Q73" t="s">
        <v>8264</v>
      </c>
    </row>
    <row r="74" spans="1:17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s="9">
        <f t="shared" si="3"/>
        <v>41208.010196759256</v>
      </c>
      <c r="L74" s="9">
        <f t="shared" si="4"/>
        <v>41228</v>
      </c>
      <c r="M74" s="10">
        <f t="shared" si="5"/>
        <v>2012</v>
      </c>
      <c r="N74" t="b">
        <v>0</v>
      </c>
      <c r="O74">
        <v>41</v>
      </c>
      <c r="P74" t="b">
        <v>1</v>
      </c>
      <c r="Q74" t="s">
        <v>8264</v>
      </c>
    </row>
    <row r="75" spans="1:17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s="9">
        <f t="shared" si="3"/>
        <v>40587.75675925926</v>
      </c>
      <c r="L75" s="9">
        <f t="shared" si="4"/>
        <v>40666.165972222225</v>
      </c>
      <c r="M75" s="10">
        <f t="shared" si="5"/>
        <v>2011</v>
      </c>
      <c r="N75" t="b">
        <v>0</v>
      </c>
      <c r="O75">
        <v>18</v>
      </c>
      <c r="P75" t="b">
        <v>1</v>
      </c>
      <c r="Q75" t="s">
        <v>8264</v>
      </c>
    </row>
    <row r="76" spans="1:17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s="9">
        <f t="shared" si="3"/>
        <v>42360.487210648149</v>
      </c>
      <c r="L76" s="9">
        <f t="shared" si="4"/>
        <v>42390.487210648149</v>
      </c>
      <c r="M76" s="10">
        <f t="shared" si="5"/>
        <v>2016</v>
      </c>
      <c r="N76" t="b">
        <v>0</v>
      </c>
      <c r="O76">
        <v>29</v>
      </c>
      <c r="P76" t="b">
        <v>1</v>
      </c>
      <c r="Q76" t="s">
        <v>8264</v>
      </c>
    </row>
    <row r="77" spans="1:17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s="9">
        <f t="shared" si="3"/>
        <v>41357.209166666667</v>
      </c>
      <c r="L77" s="9">
        <f t="shared" si="4"/>
        <v>41387.209166666667</v>
      </c>
      <c r="M77" s="10">
        <f t="shared" si="5"/>
        <v>2013</v>
      </c>
      <c r="N77" t="b">
        <v>0</v>
      </c>
      <c r="O77">
        <v>47</v>
      </c>
      <c r="P77" t="b">
        <v>1</v>
      </c>
      <c r="Q77" t="s">
        <v>8264</v>
      </c>
    </row>
    <row r="78" spans="1:17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s="9">
        <f t="shared" si="3"/>
        <v>40844.691643518519</v>
      </c>
      <c r="L78" s="9">
        <f t="shared" si="4"/>
        <v>40904.733310185184</v>
      </c>
      <c r="M78" s="10">
        <f t="shared" si="5"/>
        <v>2011</v>
      </c>
      <c r="N78" t="b">
        <v>0</v>
      </c>
      <c r="O78">
        <v>15</v>
      </c>
      <c r="P78" t="b">
        <v>1</v>
      </c>
      <c r="Q78" t="s">
        <v>8264</v>
      </c>
    </row>
    <row r="79" spans="1:17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s="9">
        <f t="shared" si="3"/>
        <v>40997.144872685189</v>
      </c>
      <c r="L79" s="9">
        <f t="shared" si="4"/>
        <v>41050.124305555553</v>
      </c>
      <c r="M79" s="10">
        <f t="shared" si="5"/>
        <v>2012</v>
      </c>
      <c r="N79" t="b">
        <v>0</v>
      </c>
      <c r="O79">
        <v>26</v>
      </c>
      <c r="P79" t="b">
        <v>1</v>
      </c>
      <c r="Q79" t="s">
        <v>8264</v>
      </c>
    </row>
    <row r="80" spans="1:17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s="9">
        <f t="shared" si="3"/>
        <v>42604.730567129634</v>
      </c>
      <c r="L80" s="9">
        <f t="shared" si="4"/>
        <v>42614.730567129634</v>
      </c>
      <c r="M80" s="10">
        <f t="shared" si="5"/>
        <v>2016</v>
      </c>
      <c r="N80" t="b">
        <v>0</v>
      </c>
      <c r="O80">
        <v>35</v>
      </c>
      <c r="P80" t="b">
        <v>1</v>
      </c>
      <c r="Q80" t="s">
        <v>8264</v>
      </c>
    </row>
    <row r="81" spans="1:17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s="9">
        <f t="shared" si="3"/>
        <v>41724.776539351849</v>
      </c>
      <c r="L81" s="9">
        <f t="shared" si="4"/>
        <v>41754.776539351849</v>
      </c>
      <c r="M81" s="10">
        <f t="shared" si="5"/>
        <v>2014</v>
      </c>
      <c r="N81" t="b">
        <v>0</v>
      </c>
      <c r="O81">
        <v>41</v>
      </c>
      <c r="P81" t="b">
        <v>1</v>
      </c>
      <c r="Q81" t="s">
        <v>8264</v>
      </c>
    </row>
    <row r="82" spans="1:17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s="9">
        <f t="shared" si="3"/>
        <v>41583.083981481483</v>
      </c>
      <c r="L82" s="9">
        <f t="shared" si="4"/>
        <v>41618.083981481483</v>
      </c>
      <c r="M82" s="10">
        <f t="shared" si="5"/>
        <v>2013</v>
      </c>
      <c r="N82" t="b">
        <v>0</v>
      </c>
      <c r="O82">
        <v>47</v>
      </c>
      <c r="P82" t="b">
        <v>1</v>
      </c>
      <c r="Q82" t="s">
        <v>8264</v>
      </c>
    </row>
    <row r="83" spans="1:17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s="9">
        <f t="shared" si="3"/>
        <v>41100.158877314818</v>
      </c>
      <c r="L83" s="9">
        <f t="shared" si="4"/>
        <v>41104.126388888886</v>
      </c>
      <c r="M83" s="10">
        <f t="shared" si="5"/>
        <v>2012</v>
      </c>
      <c r="N83" t="b">
        <v>0</v>
      </c>
      <c r="O83">
        <v>28</v>
      </c>
      <c r="P83" t="b">
        <v>1</v>
      </c>
      <c r="Q83" t="s">
        <v>8264</v>
      </c>
    </row>
    <row r="84" spans="1:17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s="9">
        <f t="shared" si="3"/>
        <v>40795.820150462961</v>
      </c>
      <c r="L84" s="9">
        <f t="shared" si="4"/>
        <v>40825.820150462961</v>
      </c>
      <c r="M84" s="10">
        <f t="shared" si="5"/>
        <v>2011</v>
      </c>
      <c r="N84" t="b">
        <v>0</v>
      </c>
      <c r="O84">
        <v>100</v>
      </c>
      <c r="P84" t="b">
        <v>1</v>
      </c>
      <c r="Q84" t="s">
        <v>8264</v>
      </c>
    </row>
    <row r="85" spans="1:17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s="9">
        <f t="shared" si="3"/>
        <v>42042.615613425922</v>
      </c>
      <c r="L85" s="9">
        <f t="shared" si="4"/>
        <v>42057.479166666672</v>
      </c>
      <c r="M85" s="10">
        <f t="shared" si="5"/>
        <v>2015</v>
      </c>
      <c r="N85" t="b">
        <v>0</v>
      </c>
      <c r="O85">
        <v>13</v>
      </c>
      <c r="P85" t="b">
        <v>1</v>
      </c>
      <c r="Q85" t="s">
        <v>8264</v>
      </c>
    </row>
    <row r="86" spans="1:17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s="9">
        <f t="shared" si="3"/>
        <v>40648.757939814815</v>
      </c>
      <c r="L86" s="9">
        <f t="shared" si="4"/>
        <v>40678.757939814815</v>
      </c>
      <c r="M86" s="10">
        <f t="shared" si="5"/>
        <v>2011</v>
      </c>
      <c r="N86" t="b">
        <v>0</v>
      </c>
      <c r="O86">
        <v>7</v>
      </c>
      <c r="P86" t="b">
        <v>1</v>
      </c>
      <c r="Q86" t="s">
        <v>8264</v>
      </c>
    </row>
    <row r="87" spans="1:17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s="9">
        <f t="shared" si="3"/>
        <v>40779.125428240739</v>
      </c>
      <c r="L87" s="9">
        <f t="shared" si="4"/>
        <v>40809.125428240739</v>
      </c>
      <c r="M87" s="10">
        <f t="shared" si="5"/>
        <v>2011</v>
      </c>
      <c r="N87" t="b">
        <v>0</v>
      </c>
      <c r="O87">
        <v>21</v>
      </c>
      <c r="P87" t="b">
        <v>1</v>
      </c>
      <c r="Q87" t="s">
        <v>8264</v>
      </c>
    </row>
    <row r="88" spans="1:17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s="9">
        <f t="shared" si="3"/>
        <v>42291.556076388893</v>
      </c>
      <c r="L88" s="9">
        <f t="shared" si="4"/>
        <v>42365.59774305555</v>
      </c>
      <c r="M88" s="10">
        <f t="shared" si="5"/>
        <v>2015</v>
      </c>
      <c r="N88" t="b">
        <v>0</v>
      </c>
      <c r="O88">
        <v>17</v>
      </c>
      <c r="P88" t="b">
        <v>1</v>
      </c>
      <c r="Q88" t="s">
        <v>8264</v>
      </c>
    </row>
    <row r="89" spans="1:17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s="9">
        <f t="shared" si="3"/>
        <v>40322.53938657407</v>
      </c>
      <c r="L89" s="9">
        <f t="shared" si="4"/>
        <v>40332.070138888892</v>
      </c>
      <c r="M89" s="10">
        <f t="shared" si="5"/>
        <v>2010</v>
      </c>
      <c r="N89" t="b">
        <v>0</v>
      </c>
      <c r="O89">
        <v>25</v>
      </c>
      <c r="P89" t="b">
        <v>1</v>
      </c>
      <c r="Q89" t="s">
        <v>8264</v>
      </c>
    </row>
    <row r="90" spans="1:17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s="9">
        <f t="shared" si="3"/>
        <v>41786.65892361111</v>
      </c>
      <c r="L90" s="9">
        <f t="shared" si="4"/>
        <v>41812.65892361111</v>
      </c>
      <c r="M90" s="10">
        <f t="shared" si="5"/>
        <v>2014</v>
      </c>
      <c r="N90" t="b">
        <v>0</v>
      </c>
      <c r="O90">
        <v>60</v>
      </c>
      <c r="P90" t="b">
        <v>1</v>
      </c>
      <c r="Q90" t="s">
        <v>8264</v>
      </c>
    </row>
    <row r="91" spans="1:17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s="9">
        <f t="shared" si="3"/>
        <v>41402.752222222225</v>
      </c>
      <c r="L91" s="9">
        <f t="shared" si="4"/>
        <v>41427.752222222225</v>
      </c>
      <c r="M91" s="10">
        <f t="shared" si="5"/>
        <v>2013</v>
      </c>
      <c r="N91" t="b">
        <v>0</v>
      </c>
      <c r="O91">
        <v>56</v>
      </c>
      <c r="P91" t="b">
        <v>1</v>
      </c>
      <c r="Q91" t="s">
        <v>8264</v>
      </c>
    </row>
    <row r="92" spans="1:17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s="9">
        <f t="shared" si="3"/>
        <v>40706.297442129631</v>
      </c>
      <c r="L92" s="9">
        <f t="shared" si="4"/>
        <v>40736.297442129631</v>
      </c>
      <c r="M92" s="10">
        <f t="shared" si="5"/>
        <v>2011</v>
      </c>
      <c r="N92" t="b">
        <v>0</v>
      </c>
      <c r="O92">
        <v>16</v>
      </c>
      <c r="P92" t="b">
        <v>1</v>
      </c>
      <c r="Q92" t="s">
        <v>8264</v>
      </c>
    </row>
    <row r="93" spans="1:17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s="9">
        <f t="shared" si="3"/>
        <v>40619.402361111112</v>
      </c>
      <c r="L93" s="9">
        <f t="shared" si="4"/>
        <v>40680.402361111112</v>
      </c>
      <c r="M93" s="10">
        <f t="shared" si="5"/>
        <v>2011</v>
      </c>
      <c r="N93" t="b">
        <v>0</v>
      </c>
      <c r="O93">
        <v>46</v>
      </c>
      <c r="P93" t="b">
        <v>1</v>
      </c>
      <c r="Q93" t="s">
        <v>8264</v>
      </c>
    </row>
    <row r="94" spans="1:17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s="9">
        <f t="shared" si="3"/>
        <v>42721.198877314819</v>
      </c>
      <c r="L94" s="9">
        <f t="shared" si="4"/>
        <v>42767.333333333328</v>
      </c>
      <c r="M94" s="10">
        <f t="shared" si="5"/>
        <v>2017</v>
      </c>
      <c r="N94" t="b">
        <v>0</v>
      </c>
      <c r="O94">
        <v>43</v>
      </c>
      <c r="P94" t="b">
        <v>1</v>
      </c>
      <c r="Q94" t="s">
        <v>8264</v>
      </c>
    </row>
    <row r="95" spans="1:17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s="9">
        <f t="shared" si="3"/>
        <v>41065.858067129629</v>
      </c>
      <c r="L95" s="9">
        <f t="shared" si="4"/>
        <v>41093.875</v>
      </c>
      <c r="M95" s="10">
        <f t="shared" si="5"/>
        <v>2012</v>
      </c>
      <c r="N95" t="b">
        <v>0</v>
      </c>
      <c r="O95">
        <v>15</v>
      </c>
      <c r="P95" t="b">
        <v>1</v>
      </c>
      <c r="Q95" t="s">
        <v>8264</v>
      </c>
    </row>
    <row r="96" spans="1:17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s="9">
        <f t="shared" si="3"/>
        <v>41716.717847222222</v>
      </c>
      <c r="L96" s="9">
        <f t="shared" si="4"/>
        <v>41736.717847222222</v>
      </c>
      <c r="M96" s="10">
        <f t="shared" si="5"/>
        <v>2014</v>
      </c>
      <c r="N96" t="b">
        <v>0</v>
      </c>
      <c r="O96">
        <v>12</v>
      </c>
      <c r="P96" t="b">
        <v>1</v>
      </c>
      <c r="Q96" t="s">
        <v>8264</v>
      </c>
    </row>
    <row r="97" spans="1:17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s="9">
        <f t="shared" si="3"/>
        <v>40935.005104166667</v>
      </c>
      <c r="L97" s="9">
        <f t="shared" si="4"/>
        <v>40965.005104166667</v>
      </c>
      <c r="M97" s="10">
        <f t="shared" si="5"/>
        <v>2012</v>
      </c>
      <c r="N97" t="b">
        <v>0</v>
      </c>
      <c r="O97">
        <v>21</v>
      </c>
      <c r="P97" t="b">
        <v>1</v>
      </c>
      <c r="Q97" t="s">
        <v>8264</v>
      </c>
    </row>
    <row r="98" spans="1:17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s="9">
        <f t="shared" si="3"/>
        <v>40324.662511574075</v>
      </c>
      <c r="L98" s="9">
        <f t="shared" si="4"/>
        <v>40391.125</v>
      </c>
      <c r="M98" s="10">
        <f t="shared" si="5"/>
        <v>2010</v>
      </c>
      <c r="N98" t="b">
        <v>0</v>
      </c>
      <c r="O98">
        <v>34</v>
      </c>
      <c r="P98" t="b">
        <v>1</v>
      </c>
      <c r="Q98" t="s">
        <v>8264</v>
      </c>
    </row>
    <row r="99" spans="1:17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s="9">
        <f t="shared" si="3"/>
        <v>40706.135208333333</v>
      </c>
      <c r="L99" s="9">
        <f t="shared" si="4"/>
        <v>40736.135208333333</v>
      </c>
      <c r="M99" s="10">
        <f t="shared" si="5"/>
        <v>2011</v>
      </c>
      <c r="N99" t="b">
        <v>0</v>
      </c>
      <c r="O99">
        <v>8</v>
      </c>
      <c r="P99" t="b">
        <v>1</v>
      </c>
      <c r="Q99" t="s">
        <v>8264</v>
      </c>
    </row>
    <row r="100" spans="1:17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s="9">
        <f t="shared" si="3"/>
        <v>41214.79483796296</v>
      </c>
      <c r="L100" s="9">
        <f t="shared" si="4"/>
        <v>41250.979166666664</v>
      </c>
      <c r="M100" s="10">
        <f t="shared" si="5"/>
        <v>2012</v>
      </c>
      <c r="N100" t="b">
        <v>0</v>
      </c>
      <c r="O100">
        <v>60</v>
      </c>
      <c r="P100" t="b">
        <v>1</v>
      </c>
      <c r="Q100" t="s">
        <v>8264</v>
      </c>
    </row>
    <row r="101" spans="1:17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s="9">
        <f t="shared" si="3"/>
        <v>41631.902766203704</v>
      </c>
      <c r="L101" s="9">
        <f t="shared" si="4"/>
        <v>41661.902766203704</v>
      </c>
      <c r="M101" s="10">
        <f t="shared" si="5"/>
        <v>2014</v>
      </c>
      <c r="N101" t="b">
        <v>0</v>
      </c>
      <c r="O101">
        <v>39</v>
      </c>
      <c r="P101" t="b">
        <v>1</v>
      </c>
      <c r="Q101" t="s">
        <v>8264</v>
      </c>
    </row>
    <row r="102" spans="1:17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s="9">
        <f t="shared" si="3"/>
        <v>41197.753310185188</v>
      </c>
      <c r="L102" s="9">
        <f t="shared" si="4"/>
        <v>41217.794976851852</v>
      </c>
      <c r="M102" s="10">
        <f t="shared" si="5"/>
        <v>2012</v>
      </c>
      <c r="N102" t="b">
        <v>0</v>
      </c>
      <c r="O102">
        <v>26</v>
      </c>
      <c r="P102" t="b">
        <v>1</v>
      </c>
      <c r="Q102" t="s">
        <v>8264</v>
      </c>
    </row>
    <row r="103" spans="1:17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s="9">
        <f t="shared" si="3"/>
        <v>41274.776736111111</v>
      </c>
      <c r="L103" s="9">
        <f t="shared" si="4"/>
        <v>41298.776736111111</v>
      </c>
      <c r="M103" s="10">
        <f t="shared" si="5"/>
        <v>2013</v>
      </c>
      <c r="N103" t="b">
        <v>0</v>
      </c>
      <c r="O103">
        <v>35</v>
      </c>
      <c r="P103" t="b">
        <v>1</v>
      </c>
      <c r="Q103" t="s">
        <v>8264</v>
      </c>
    </row>
    <row r="104" spans="1:17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s="9">
        <f t="shared" si="3"/>
        <v>40505.131168981483</v>
      </c>
      <c r="L104" s="9">
        <f t="shared" si="4"/>
        <v>40535.131168981483</v>
      </c>
      <c r="M104" s="10">
        <f t="shared" si="5"/>
        <v>2010</v>
      </c>
      <c r="N104" t="b">
        <v>0</v>
      </c>
      <c r="O104">
        <v>65</v>
      </c>
      <c r="P104" t="b">
        <v>1</v>
      </c>
      <c r="Q104" t="s">
        <v>8264</v>
      </c>
    </row>
    <row r="105" spans="1:17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s="9">
        <f t="shared" si="3"/>
        <v>41682.805902777778</v>
      </c>
      <c r="L105" s="9">
        <f t="shared" si="4"/>
        <v>41705.805902777778</v>
      </c>
      <c r="M105" s="10">
        <f t="shared" si="5"/>
        <v>2014</v>
      </c>
      <c r="N105" t="b">
        <v>0</v>
      </c>
      <c r="O105">
        <v>49</v>
      </c>
      <c r="P105" t="b">
        <v>1</v>
      </c>
      <c r="Q105" t="s">
        <v>8264</v>
      </c>
    </row>
    <row r="106" spans="1:17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s="9">
        <f t="shared" si="3"/>
        <v>40612.695208333331</v>
      </c>
      <c r="L106" s="9">
        <f t="shared" si="4"/>
        <v>40636.041666666664</v>
      </c>
      <c r="M106" s="10">
        <f t="shared" si="5"/>
        <v>2011</v>
      </c>
      <c r="N106" t="b">
        <v>0</v>
      </c>
      <c r="O106">
        <v>10</v>
      </c>
      <c r="P106" t="b">
        <v>1</v>
      </c>
      <c r="Q106" t="s">
        <v>8264</v>
      </c>
    </row>
    <row r="107" spans="1:17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s="9">
        <f t="shared" si="3"/>
        <v>42485.724768518514</v>
      </c>
      <c r="L107" s="9">
        <f t="shared" si="4"/>
        <v>42504</v>
      </c>
      <c r="M107" s="10">
        <f t="shared" si="5"/>
        <v>2016</v>
      </c>
      <c r="N107" t="b">
        <v>0</v>
      </c>
      <c r="O107">
        <v>60</v>
      </c>
      <c r="P107" t="b">
        <v>1</v>
      </c>
      <c r="Q107" t="s">
        <v>8264</v>
      </c>
    </row>
    <row r="108" spans="1:17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s="9">
        <f t="shared" si="3"/>
        <v>40987.776631944449</v>
      </c>
      <c r="L108" s="9">
        <f t="shared" si="4"/>
        <v>41001.776631944449</v>
      </c>
      <c r="M108" s="10">
        <f t="shared" si="5"/>
        <v>2012</v>
      </c>
      <c r="N108" t="b">
        <v>0</v>
      </c>
      <c r="O108">
        <v>27</v>
      </c>
      <c r="P108" t="b">
        <v>1</v>
      </c>
      <c r="Q108" t="s">
        <v>8264</v>
      </c>
    </row>
    <row r="109" spans="1:17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s="9">
        <f t="shared" si="3"/>
        <v>40635.982488425929</v>
      </c>
      <c r="L109" s="9">
        <f t="shared" si="4"/>
        <v>40657.982488425929</v>
      </c>
      <c r="M109" s="10">
        <f t="shared" si="5"/>
        <v>2011</v>
      </c>
      <c r="N109" t="b">
        <v>0</v>
      </c>
      <c r="O109">
        <v>69</v>
      </c>
      <c r="P109" t="b">
        <v>1</v>
      </c>
      <c r="Q109" t="s">
        <v>8264</v>
      </c>
    </row>
    <row r="110" spans="1:17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s="9">
        <f t="shared" si="3"/>
        <v>41365.613078703704</v>
      </c>
      <c r="L110" s="9">
        <f t="shared" si="4"/>
        <v>41425.613078703704</v>
      </c>
      <c r="M110" s="10">
        <f t="shared" si="5"/>
        <v>2013</v>
      </c>
      <c r="N110" t="b">
        <v>0</v>
      </c>
      <c r="O110">
        <v>47</v>
      </c>
      <c r="P110" t="b">
        <v>1</v>
      </c>
      <c r="Q110" t="s">
        <v>8264</v>
      </c>
    </row>
    <row r="111" spans="1:17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s="9">
        <f t="shared" si="3"/>
        <v>40570.025810185187</v>
      </c>
      <c r="L111" s="9">
        <f t="shared" si="4"/>
        <v>40600.025810185187</v>
      </c>
      <c r="M111" s="10">
        <f t="shared" si="5"/>
        <v>2011</v>
      </c>
      <c r="N111" t="b">
        <v>0</v>
      </c>
      <c r="O111">
        <v>47</v>
      </c>
      <c r="P111" t="b">
        <v>1</v>
      </c>
      <c r="Q111" t="s">
        <v>8264</v>
      </c>
    </row>
    <row r="112" spans="1:17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s="9">
        <f t="shared" si="3"/>
        <v>41557.949687500004</v>
      </c>
      <c r="L112" s="9">
        <f t="shared" si="4"/>
        <v>41592.249305555553</v>
      </c>
      <c r="M112" s="10">
        <f t="shared" si="5"/>
        <v>2013</v>
      </c>
      <c r="N112" t="b">
        <v>0</v>
      </c>
      <c r="O112">
        <v>26</v>
      </c>
      <c r="P112" t="b">
        <v>1</v>
      </c>
      <c r="Q112" t="s">
        <v>8264</v>
      </c>
    </row>
    <row r="113" spans="1:17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s="9">
        <f t="shared" si="3"/>
        <v>42125.333182870367</v>
      </c>
      <c r="L113" s="9">
        <f t="shared" si="4"/>
        <v>42155.333182870367</v>
      </c>
      <c r="M113" s="10">
        <f t="shared" si="5"/>
        <v>2015</v>
      </c>
      <c r="N113" t="b">
        <v>0</v>
      </c>
      <c r="O113">
        <v>53</v>
      </c>
      <c r="P113" t="b">
        <v>1</v>
      </c>
      <c r="Q113" t="s">
        <v>8264</v>
      </c>
    </row>
    <row r="114" spans="1:17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s="9">
        <f t="shared" si="3"/>
        <v>41718.043032407404</v>
      </c>
      <c r="L114" s="9">
        <f t="shared" si="4"/>
        <v>41742.083333333336</v>
      </c>
      <c r="M114" s="10">
        <f t="shared" si="5"/>
        <v>2014</v>
      </c>
      <c r="N114" t="b">
        <v>0</v>
      </c>
      <c r="O114">
        <v>81</v>
      </c>
      <c r="P114" t="b">
        <v>1</v>
      </c>
      <c r="Q114" t="s">
        <v>8264</v>
      </c>
    </row>
    <row r="115" spans="1:17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s="9">
        <f t="shared" si="3"/>
        <v>40753.758425925924</v>
      </c>
      <c r="L115" s="9">
        <f t="shared" si="4"/>
        <v>40761.625</v>
      </c>
      <c r="M115" s="10">
        <f t="shared" si="5"/>
        <v>2011</v>
      </c>
      <c r="N115" t="b">
        <v>0</v>
      </c>
      <c r="O115">
        <v>78</v>
      </c>
      <c r="P115" t="b">
        <v>1</v>
      </c>
      <c r="Q115" t="s">
        <v>8264</v>
      </c>
    </row>
    <row r="116" spans="1:17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s="9">
        <f t="shared" si="3"/>
        <v>40861.27416666667</v>
      </c>
      <c r="L116" s="9">
        <f t="shared" si="4"/>
        <v>40921.27416666667</v>
      </c>
      <c r="M116" s="10">
        <f t="shared" si="5"/>
        <v>2012</v>
      </c>
      <c r="N116" t="b">
        <v>0</v>
      </c>
      <c r="O116">
        <v>35</v>
      </c>
      <c r="P116" t="b">
        <v>1</v>
      </c>
      <c r="Q116" t="s">
        <v>8264</v>
      </c>
    </row>
    <row r="117" spans="1:17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s="9">
        <f t="shared" si="3"/>
        <v>40918.738935185182</v>
      </c>
      <c r="L117" s="9">
        <f t="shared" si="4"/>
        <v>40943.738935185182</v>
      </c>
      <c r="M117" s="10">
        <f t="shared" si="5"/>
        <v>2012</v>
      </c>
      <c r="N117" t="b">
        <v>0</v>
      </c>
      <c r="O117">
        <v>22</v>
      </c>
      <c r="P117" t="b">
        <v>1</v>
      </c>
      <c r="Q117" t="s">
        <v>8264</v>
      </c>
    </row>
    <row r="118" spans="1:17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s="9">
        <f t="shared" si="3"/>
        <v>40595.497164351851</v>
      </c>
      <c r="L118" s="9">
        <f t="shared" si="4"/>
        <v>40641.455497685187</v>
      </c>
      <c r="M118" s="10">
        <f t="shared" si="5"/>
        <v>2011</v>
      </c>
      <c r="N118" t="b">
        <v>0</v>
      </c>
      <c r="O118">
        <v>57</v>
      </c>
      <c r="P118" t="b">
        <v>1</v>
      </c>
      <c r="Q118" t="s">
        <v>8264</v>
      </c>
    </row>
    <row r="119" spans="1:17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s="9">
        <f t="shared" si="3"/>
        <v>40248.834999999999</v>
      </c>
      <c r="L119" s="9">
        <f t="shared" si="4"/>
        <v>40338.791666666664</v>
      </c>
      <c r="M119" s="10">
        <f t="shared" si="5"/>
        <v>2010</v>
      </c>
      <c r="N119" t="b">
        <v>0</v>
      </c>
      <c r="O119">
        <v>27</v>
      </c>
      <c r="P119" t="b">
        <v>1</v>
      </c>
      <c r="Q119" t="s">
        <v>8264</v>
      </c>
    </row>
    <row r="120" spans="1:17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s="9">
        <f t="shared" si="3"/>
        <v>40723.053657407407</v>
      </c>
      <c r="L120" s="9">
        <f t="shared" si="4"/>
        <v>40753.053657407407</v>
      </c>
      <c r="M120" s="10">
        <f t="shared" si="5"/>
        <v>2011</v>
      </c>
      <c r="N120" t="b">
        <v>0</v>
      </c>
      <c r="O120">
        <v>39</v>
      </c>
      <c r="P120" t="b">
        <v>1</v>
      </c>
      <c r="Q120" t="s">
        <v>8264</v>
      </c>
    </row>
    <row r="121" spans="1:17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s="9">
        <f t="shared" si="3"/>
        <v>40739.069282407407</v>
      </c>
      <c r="L121" s="9">
        <f t="shared" si="4"/>
        <v>40768.958333333336</v>
      </c>
      <c r="M121" s="10">
        <f t="shared" si="5"/>
        <v>2011</v>
      </c>
      <c r="N121" t="b">
        <v>0</v>
      </c>
      <c r="O121">
        <v>37</v>
      </c>
      <c r="P121" t="b">
        <v>1</v>
      </c>
      <c r="Q121" t="s">
        <v>8264</v>
      </c>
    </row>
    <row r="122" spans="1:17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s="9">
        <f t="shared" si="3"/>
        <v>42616.049849537041</v>
      </c>
      <c r="L122" s="9">
        <f t="shared" si="4"/>
        <v>42646.049849537041</v>
      </c>
      <c r="M122" s="10">
        <f t="shared" si="5"/>
        <v>2016</v>
      </c>
      <c r="N122" t="b">
        <v>0</v>
      </c>
      <c r="O122">
        <v>1</v>
      </c>
      <c r="P122" t="b">
        <v>0</v>
      </c>
      <c r="Q122" t="s">
        <v>8265</v>
      </c>
    </row>
    <row r="123" spans="1:17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s="9">
        <f t="shared" si="3"/>
        <v>42096.704976851848</v>
      </c>
      <c r="L123" s="9">
        <f t="shared" si="4"/>
        <v>42112.427777777775</v>
      </c>
      <c r="M123" s="10">
        <f t="shared" si="5"/>
        <v>2015</v>
      </c>
      <c r="N123" t="b">
        <v>0</v>
      </c>
      <c r="O123">
        <v>1</v>
      </c>
      <c r="P123" t="b">
        <v>0</v>
      </c>
      <c r="Q123" t="s">
        <v>8265</v>
      </c>
    </row>
    <row r="124" spans="1:17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s="9">
        <f t="shared" si="3"/>
        <v>42593.431793981479</v>
      </c>
      <c r="L124" s="9">
        <f t="shared" si="4"/>
        <v>42653.431793981479</v>
      </c>
      <c r="M124" s="10">
        <f t="shared" si="5"/>
        <v>2016</v>
      </c>
      <c r="N124" t="b">
        <v>0</v>
      </c>
      <c r="O124">
        <v>0</v>
      </c>
      <c r="P124" t="b">
        <v>0</v>
      </c>
      <c r="Q124" t="s">
        <v>8265</v>
      </c>
    </row>
    <row r="125" spans="1:17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s="9">
        <f t="shared" si="3"/>
        <v>41904.781990740739</v>
      </c>
      <c r="L125" s="9">
        <f t="shared" si="4"/>
        <v>41940.916666666664</v>
      </c>
      <c r="M125" s="10">
        <f t="shared" si="5"/>
        <v>2014</v>
      </c>
      <c r="N125" t="b">
        <v>0</v>
      </c>
      <c r="O125">
        <v>6</v>
      </c>
      <c r="P125" t="b">
        <v>0</v>
      </c>
      <c r="Q125" t="s">
        <v>8265</v>
      </c>
    </row>
    <row r="126" spans="1:17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s="9">
        <f t="shared" si="3"/>
        <v>42114.928726851853</v>
      </c>
      <c r="L126" s="9">
        <f t="shared" si="4"/>
        <v>42139.928726851853</v>
      </c>
      <c r="M126" s="10">
        <f t="shared" si="5"/>
        <v>2015</v>
      </c>
      <c r="N126" t="b">
        <v>0</v>
      </c>
      <c r="O126">
        <v>0</v>
      </c>
      <c r="P126" t="b">
        <v>0</v>
      </c>
      <c r="Q126" t="s">
        <v>8265</v>
      </c>
    </row>
    <row r="127" spans="1:17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s="9">
        <f t="shared" si="3"/>
        <v>42709.993981481486</v>
      </c>
      <c r="L127" s="9">
        <f t="shared" si="4"/>
        <v>42769.993981481486</v>
      </c>
      <c r="M127" s="10">
        <f t="shared" si="5"/>
        <v>2017</v>
      </c>
      <c r="N127" t="b">
        <v>0</v>
      </c>
      <c r="O127">
        <v>6</v>
      </c>
      <c r="P127" t="b">
        <v>0</v>
      </c>
      <c r="Q127" t="s">
        <v>8265</v>
      </c>
    </row>
    <row r="128" spans="1:17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s="9">
        <f t="shared" si="3"/>
        <v>42135.589548611111</v>
      </c>
      <c r="L128" s="9">
        <f t="shared" si="4"/>
        <v>42166.083333333328</v>
      </c>
      <c r="M128" s="10">
        <f t="shared" si="5"/>
        <v>2015</v>
      </c>
      <c r="N128" t="b">
        <v>0</v>
      </c>
      <c r="O128">
        <v>13</v>
      </c>
      <c r="P128" t="b">
        <v>0</v>
      </c>
      <c r="Q128" t="s">
        <v>8265</v>
      </c>
    </row>
    <row r="129" spans="1:17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s="9">
        <f t="shared" si="3"/>
        <v>42067.62431712963</v>
      </c>
      <c r="L129" s="9">
        <f t="shared" si="4"/>
        <v>42097.582650462966</v>
      </c>
      <c r="M129" s="10">
        <f t="shared" si="5"/>
        <v>2015</v>
      </c>
      <c r="N129" t="b">
        <v>0</v>
      </c>
      <c r="O129">
        <v>4</v>
      </c>
      <c r="P129" t="b">
        <v>0</v>
      </c>
      <c r="Q129" t="s">
        <v>8265</v>
      </c>
    </row>
    <row r="130" spans="1:17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s="9">
        <f t="shared" si="3"/>
        <v>42628.22792824074</v>
      </c>
      <c r="L130" s="9">
        <f t="shared" si="4"/>
        <v>42663.22792824074</v>
      </c>
      <c r="M130" s="10">
        <f t="shared" si="5"/>
        <v>2016</v>
      </c>
      <c r="N130" t="b">
        <v>0</v>
      </c>
      <c r="O130">
        <v>6</v>
      </c>
      <c r="P130" t="b">
        <v>0</v>
      </c>
      <c r="Q130" t="s">
        <v>8265</v>
      </c>
    </row>
    <row r="131" spans="1:17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s="9">
        <f t="shared" ref="K131:K194" si="6">(((J131/60)/60)/24)+DATE(1970,1,1)</f>
        <v>41882.937303240738</v>
      </c>
      <c r="L131" s="9">
        <f t="shared" ref="L131:L194" si="7">(((I131/60)/60)/24)+DATE(1970,1,1)</f>
        <v>41942.937303240738</v>
      </c>
      <c r="M131" s="10">
        <f t="shared" ref="M131:M194" si="8">YEAR(L131)</f>
        <v>2014</v>
      </c>
      <c r="N131" t="b">
        <v>0</v>
      </c>
      <c r="O131">
        <v>0</v>
      </c>
      <c r="P131" t="b">
        <v>0</v>
      </c>
      <c r="Q131" t="s">
        <v>8265</v>
      </c>
    </row>
    <row r="132" spans="1:17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s="9">
        <f t="shared" si="6"/>
        <v>41778.915416666663</v>
      </c>
      <c r="L132" s="9">
        <f t="shared" si="7"/>
        <v>41806.844444444447</v>
      </c>
      <c r="M132" s="10">
        <f t="shared" si="8"/>
        <v>2014</v>
      </c>
      <c r="N132" t="b">
        <v>0</v>
      </c>
      <c r="O132">
        <v>0</v>
      </c>
      <c r="P132" t="b">
        <v>0</v>
      </c>
      <c r="Q132" t="s">
        <v>8265</v>
      </c>
    </row>
    <row r="133" spans="1:17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s="9">
        <f t="shared" si="6"/>
        <v>42541.837511574078</v>
      </c>
      <c r="L133" s="9">
        <f t="shared" si="7"/>
        <v>42557</v>
      </c>
      <c r="M133" s="10">
        <f t="shared" si="8"/>
        <v>2016</v>
      </c>
      <c r="N133" t="b">
        <v>0</v>
      </c>
      <c r="O133">
        <v>0</v>
      </c>
      <c r="P133" t="b">
        <v>0</v>
      </c>
      <c r="Q133" t="s">
        <v>8265</v>
      </c>
    </row>
    <row r="134" spans="1:17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s="9">
        <f t="shared" si="6"/>
        <v>41905.812581018516</v>
      </c>
      <c r="L134" s="9">
        <f t="shared" si="7"/>
        <v>41950.854247685187</v>
      </c>
      <c r="M134" s="10">
        <f t="shared" si="8"/>
        <v>2014</v>
      </c>
      <c r="N134" t="b">
        <v>0</v>
      </c>
      <c r="O134">
        <v>81</v>
      </c>
      <c r="P134" t="b">
        <v>0</v>
      </c>
      <c r="Q134" t="s">
        <v>8265</v>
      </c>
    </row>
    <row r="135" spans="1:17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s="9">
        <f t="shared" si="6"/>
        <v>42491.80768518518</v>
      </c>
      <c r="L135" s="9">
        <f t="shared" si="7"/>
        <v>42521.729861111111</v>
      </c>
      <c r="M135" s="10">
        <f t="shared" si="8"/>
        <v>2016</v>
      </c>
      <c r="N135" t="b">
        <v>0</v>
      </c>
      <c r="O135">
        <v>0</v>
      </c>
      <c r="P135" t="b">
        <v>0</v>
      </c>
      <c r="Q135" t="s">
        <v>8265</v>
      </c>
    </row>
    <row r="136" spans="1:17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s="9">
        <f t="shared" si="6"/>
        <v>42221.909930555557</v>
      </c>
      <c r="L136" s="9">
        <f t="shared" si="7"/>
        <v>42251.708333333328</v>
      </c>
      <c r="M136" s="10">
        <f t="shared" si="8"/>
        <v>2015</v>
      </c>
      <c r="N136" t="b">
        <v>0</v>
      </c>
      <c r="O136">
        <v>0</v>
      </c>
      <c r="P136" t="b">
        <v>0</v>
      </c>
      <c r="Q136" t="s">
        <v>8265</v>
      </c>
    </row>
    <row r="137" spans="1:17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s="9">
        <f t="shared" si="6"/>
        <v>41788.381909722222</v>
      </c>
      <c r="L137" s="9">
        <f t="shared" si="7"/>
        <v>41821.791666666664</v>
      </c>
      <c r="M137" s="10">
        <f t="shared" si="8"/>
        <v>2014</v>
      </c>
      <c r="N137" t="b">
        <v>0</v>
      </c>
      <c r="O137">
        <v>5</v>
      </c>
      <c r="P137" t="b">
        <v>0</v>
      </c>
      <c r="Q137" t="s">
        <v>8265</v>
      </c>
    </row>
    <row r="138" spans="1:17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s="9">
        <f t="shared" si="6"/>
        <v>42096.410115740742</v>
      </c>
      <c r="L138" s="9">
        <f t="shared" si="7"/>
        <v>42140.427777777775</v>
      </c>
      <c r="M138" s="10">
        <f t="shared" si="8"/>
        <v>2015</v>
      </c>
      <c r="N138" t="b">
        <v>0</v>
      </c>
      <c r="O138">
        <v>0</v>
      </c>
      <c r="P138" t="b">
        <v>0</v>
      </c>
      <c r="Q138" t="s">
        <v>8265</v>
      </c>
    </row>
    <row r="139" spans="1:17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s="9">
        <f t="shared" si="6"/>
        <v>42239.573993055557</v>
      </c>
      <c r="L139" s="9">
        <f t="shared" si="7"/>
        <v>42289.573993055557</v>
      </c>
      <c r="M139" s="10">
        <f t="shared" si="8"/>
        <v>2015</v>
      </c>
      <c r="N139" t="b">
        <v>0</v>
      </c>
      <c r="O139">
        <v>0</v>
      </c>
      <c r="P139" t="b">
        <v>0</v>
      </c>
      <c r="Q139" t="s">
        <v>8265</v>
      </c>
    </row>
    <row r="140" spans="1:17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s="9">
        <f t="shared" si="6"/>
        <v>42186.257418981477</v>
      </c>
      <c r="L140" s="9">
        <f t="shared" si="7"/>
        <v>42217.207638888889</v>
      </c>
      <c r="M140" s="10">
        <f t="shared" si="8"/>
        <v>2015</v>
      </c>
      <c r="N140" t="b">
        <v>0</v>
      </c>
      <c r="O140">
        <v>58</v>
      </c>
      <c r="P140" t="b">
        <v>0</v>
      </c>
      <c r="Q140" t="s">
        <v>8265</v>
      </c>
    </row>
    <row r="141" spans="1:17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s="9">
        <f t="shared" si="6"/>
        <v>42187.920972222222</v>
      </c>
      <c r="L141" s="9">
        <f t="shared" si="7"/>
        <v>42197.920972222222</v>
      </c>
      <c r="M141" s="10">
        <f t="shared" si="8"/>
        <v>2015</v>
      </c>
      <c r="N141" t="b">
        <v>0</v>
      </c>
      <c r="O141">
        <v>1</v>
      </c>
      <c r="P141" t="b">
        <v>0</v>
      </c>
      <c r="Q141" t="s">
        <v>8265</v>
      </c>
    </row>
    <row r="142" spans="1:17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s="9">
        <f t="shared" si="6"/>
        <v>42053.198287037041</v>
      </c>
      <c r="L142" s="9">
        <f t="shared" si="7"/>
        <v>42083.15662037037</v>
      </c>
      <c r="M142" s="10">
        <f t="shared" si="8"/>
        <v>2015</v>
      </c>
      <c r="N142" t="b">
        <v>0</v>
      </c>
      <c r="O142">
        <v>0</v>
      </c>
      <c r="P142" t="b">
        <v>0</v>
      </c>
      <c r="Q142" t="s">
        <v>8265</v>
      </c>
    </row>
    <row r="143" spans="1:17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s="9">
        <f t="shared" si="6"/>
        <v>42110.153043981481</v>
      </c>
      <c r="L143" s="9">
        <f t="shared" si="7"/>
        <v>42155.153043981481</v>
      </c>
      <c r="M143" s="10">
        <f t="shared" si="8"/>
        <v>2015</v>
      </c>
      <c r="N143" t="b">
        <v>0</v>
      </c>
      <c r="O143">
        <v>28</v>
      </c>
      <c r="P143" t="b">
        <v>0</v>
      </c>
      <c r="Q143" t="s">
        <v>8265</v>
      </c>
    </row>
    <row r="144" spans="1:17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s="9">
        <f t="shared" si="6"/>
        <v>41938.893263888887</v>
      </c>
      <c r="L144" s="9">
        <f t="shared" si="7"/>
        <v>41959.934930555552</v>
      </c>
      <c r="M144" s="10">
        <f t="shared" si="8"/>
        <v>2014</v>
      </c>
      <c r="N144" t="b">
        <v>0</v>
      </c>
      <c r="O144">
        <v>1</v>
      </c>
      <c r="P144" t="b">
        <v>0</v>
      </c>
      <c r="Q144" t="s">
        <v>8265</v>
      </c>
    </row>
    <row r="145" spans="1:17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s="9">
        <f t="shared" si="6"/>
        <v>42559.064143518524</v>
      </c>
      <c r="L145" s="9">
        <f t="shared" si="7"/>
        <v>42616.246527777781</v>
      </c>
      <c r="M145" s="10">
        <f t="shared" si="8"/>
        <v>2016</v>
      </c>
      <c r="N145" t="b">
        <v>0</v>
      </c>
      <c r="O145">
        <v>0</v>
      </c>
      <c r="P145" t="b">
        <v>0</v>
      </c>
      <c r="Q145" t="s">
        <v>8265</v>
      </c>
    </row>
    <row r="146" spans="1:17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s="9">
        <f t="shared" si="6"/>
        <v>42047.762407407412</v>
      </c>
      <c r="L146" s="9">
        <f t="shared" si="7"/>
        <v>42107.72074074074</v>
      </c>
      <c r="M146" s="10">
        <f t="shared" si="8"/>
        <v>2015</v>
      </c>
      <c r="N146" t="b">
        <v>0</v>
      </c>
      <c r="O146">
        <v>37</v>
      </c>
      <c r="P146" t="b">
        <v>0</v>
      </c>
      <c r="Q146" t="s">
        <v>8265</v>
      </c>
    </row>
    <row r="147" spans="1:17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s="9">
        <f t="shared" si="6"/>
        <v>42200.542268518519</v>
      </c>
      <c r="L147" s="9">
        <f t="shared" si="7"/>
        <v>42227.542268518519</v>
      </c>
      <c r="M147" s="10">
        <f t="shared" si="8"/>
        <v>2015</v>
      </c>
      <c r="N147" t="b">
        <v>0</v>
      </c>
      <c r="O147">
        <v>9</v>
      </c>
      <c r="P147" t="b">
        <v>0</v>
      </c>
      <c r="Q147" t="s">
        <v>8265</v>
      </c>
    </row>
    <row r="148" spans="1:17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s="9">
        <f t="shared" si="6"/>
        <v>42693.016180555554</v>
      </c>
      <c r="L148" s="9">
        <f t="shared" si="7"/>
        <v>42753.016180555554</v>
      </c>
      <c r="M148" s="10">
        <f t="shared" si="8"/>
        <v>2017</v>
      </c>
      <c r="N148" t="b">
        <v>0</v>
      </c>
      <c r="O148">
        <v>3</v>
      </c>
      <c r="P148" t="b">
        <v>0</v>
      </c>
      <c r="Q148" t="s">
        <v>8265</v>
      </c>
    </row>
    <row r="149" spans="1:17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s="9">
        <f t="shared" si="6"/>
        <v>41969.767824074079</v>
      </c>
      <c r="L149" s="9">
        <f t="shared" si="7"/>
        <v>42012.762499999997</v>
      </c>
      <c r="M149" s="10">
        <f t="shared" si="8"/>
        <v>2015</v>
      </c>
      <c r="N149" t="b">
        <v>0</v>
      </c>
      <c r="O149">
        <v>0</v>
      </c>
      <c r="P149" t="b">
        <v>0</v>
      </c>
      <c r="Q149" t="s">
        <v>8265</v>
      </c>
    </row>
    <row r="150" spans="1:17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s="9">
        <f t="shared" si="6"/>
        <v>42397.281666666662</v>
      </c>
      <c r="L150" s="9">
        <f t="shared" si="7"/>
        <v>42427.281666666662</v>
      </c>
      <c r="M150" s="10">
        <f t="shared" si="8"/>
        <v>2016</v>
      </c>
      <c r="N150" t="b">
        <v>0</v>
      </c>
      <c r="O150">
        <v>2</v>
      </c>
      <c r="P150" t="b">
        <v>0</v>
      </c>
      <c r="Q150" t="s">
        <v>8265</v>
      </c>
    </row>
    <row r="151" spans="1:17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s="9">
        <f t="shared" si="6"/>
        <v>41968.172106481477</v>
      </c>
      <c r="L151" s="9">
        <f t="shared" si="7"/>
        <v>41998.333333333328</v>
      </c>
      <c r="M151" s="10">
        <f t="shared" si="8"/>
        <v>2014</v>
      </c>
      <c r="N151" t="b">
        <v>0</v>
      </c>
      <c r="O151">
        <v>6</v>
      </c>
      <c r="P151" t="b">
        <v>0</v>
      </c>
      <c r="Q151" t="s">
        <v>8265</v>
      </c>
    </row>
    <row r="152" spans="1:17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s="9">
        <f t="shared" si="6"/>
        <v>42090.161828703705</v>
      </c>
      <c r="L152" s="9">
        <f t="shared" si="7"/>
        <v>42150.161828703705</v>
      </c>
      <c r="M152" s="10">
        <f t="shared" si="8"/>
        <v>2015</v>
      </c>
      <c r="N152" t="b">
        <v>0</v>
      </c>
      <c r="O152">
        <v>67</v>
      </c>
      <c r="P152" t="b">
        <v>0</v>
      </c>
      <c r="Q152" t="s">
        <v>8265</v>
      </c>
    </row>
    <row r="153" spans="1:17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s="9">
        <f t="shared" si="6"/>
        <v>42113.550821759258</v>
      </c>
      <c r="L153" s="9">
        <f t="shared" si="7"/>
        <v>42173.550821759258</v>
      </c>
      <c r="M153" s="10">
        <f t="shared" si="8"/>
        <v>2015</v>
      </c>
      <c r="N153" t="b">
        <v>0</v>
      </c>
      <c r="O153">
        <v>5</v>
      </c>
      <c r="P153" t="b">
        <v>0</v>
      </c>
      <c r="Q153" t="s">
        <v>8265</v>
      </c>
    </row>
    <row r="154" spans="1:17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s="9">
        <f t="shared" si="6"/>
        <v>41875.077546296299</v>
      </c>
      <c r="L154" s="9">
        <f t="shared" si="7"/>
        <v>41905.077546296299</v>
      </c>
      <c r="M154" s="10">
        <f t="shared" si="8"/>
        <v>2014</v>
      </c>
      <c r="N154" t="b">
        <v>0</v>
      </c>
      <c r="O154">
        <v>2</v>
      </c>
      <c r="P154" t="b">
        <v>0</v>
      </c>
      <c r="Q154" t="s">
        <v>8265</v>
      </c>
    </row>
    <row r="155" spans="1:17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s="9">
        <f t="shared" si="6"/>
        <v>41933.586157407408</v>
      </c>
      <c r="L155" s="9">
        <f t="shared" si="7"/>
        <v>41975.627824074079</v>
      </c>
      <c r="M155" s="10">
        <f t="shared" si="8"/>
        <v>2014</v>
      </c>
      <c r="N155" t="b">
        <v>0</v>
      </c>
      <c r="O155">
        <v>10</v>
      </c>
      <c r="P155" t="b">
        <v>0</v>
      </c>
      <c r="Q155" t="s">
        <v>8265</v>
      </c>
    </row>
    <row r="156" spans="1:17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s="9">
        <f t="shared" si="6"/>
        <v>42115.547395833331</v>
      </c>
      <c r="L156" s="9">
        <f t="shared" si="7"/>
        <v>42158.547395833331</v>
      </c>
      <c r="M156" s="10">
        <f t="shared" si="8"/>
        <v>2015</v>
      </c>
      <c r="N156" t="b">
        <v>0</v>
      </c>
      <c r="O156">
        <v>3</v>
      </c>
      <c r="P156" t="b">
        <v>0</v>
      </c>
      <c r="Q156" t="s">
        <v>8265</v>
      </c>
    </row>
    <row r="157" spans="1:17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s="9">
        <f t="shared" si="6"/>
        <v>42168.559432870374</v>
      </c>
      <c r="L157" s="9">
        <f t="shared" si="7"/>
        <v>42208.559432870374</v>
      </c>
      <c r="M157" s="10">
        <f t="shared" si="8"/>
        <v>2015</v>
      </c>
      <c r="N157" t="b">
        <v>0</v>
      </c>
      <c r="O157">
        <v>4</v>
      </c>
      <c r="P157" t="b">
        <v>0</v>
      </c>
      <c r="Q157" t="s">
        <v>8265</v>
      </c>
    </row>
    <row r="158" spans="1:17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s="9">
        <f t="shared" si="6"/>
        <v>41794.124953703707</v>
      </c>
      <c r="L158" s="9">
        <f t="shared" si="7"/>
        <v>41854.124953703707</v>
      </c>
      <c r="M158" s="10">
        <f t="shared" si="8"/>
        <v>2014</v>
      </c>
      <c r="N158" t="b">
        <v>0</v>
      </c>
      <c r="O158">
        <v>15</v>
      </c>
      <c r="P158" t="b">
        <v>0</v>
      </c>
      <c r="Q158" t="s">
        <v>8265</v>
      </c>
    </row>
    <row r="159" spans="1:17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s="9">
        <f t="shared" si="6"/>
        <v>42396.911712962959</v>
      </c>
      <c r="L159" s="9">
        <f t="shared" si="7"/>
        <v>42426.911712962959</v>
      </c>
      <c r="M159" s="10">
        <f t="shared" si="8"/>
        <v>2016</v>
      </c>
      <c r="N159" t="b">
        <v>0</v>
      </c>
      <c r="O159">
        <v>2</v>
      </c>
      <c r="P159" t="b">
        <v>0</v>
      </c>
      <c r="Q159" t="s">
        <v>8265</v>
      </c>
    </row>
    <row r="160" spans="1:17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s="9">
        <f t="shared" si="6"/>
        <v>41904.07671296296</v>
      </c>
      <c r="L160" s="9">
        <f t="shared" si="7"/>
        <v>41934.07671296296</v>
      </c>
      <c r="M160" s="10">
        <f t="shared" si="8"/>
        <v>2014</v>
      </c>
      <c r="N160" t="b">
        <v>0</v>
      </c>
      <c r="O160">
        <v>0</v>
      </c>
      <c r="P160" t="b">
        <v>0</v>
      </c>
      <c r="Q160" t="s">
        <v>8265</v>
      </c>
    </row>
    <row r="161" spans="1:17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s="9">
        <f t="shared" si="6"/>
        <v>42514.434548611112</v>
      </c>
      <c r="L161" s="9">
        <f t="shared" si="7"/>
        <v>42554.434548611112</v>
      </c>
      <c r="M161" s="10">
        <f t="shared" si="8"/>
        <v>2016</v>
      </c>
      <c r="N161" t="b">
        <v>0</v>
      </c>
      <c r="O161">
        <v>1</v>
      </c>
      <c r="P161" t="b">
        <v>0</v>
      </c>
      <c r="Q161" t="s">
        <v>8265</v>
      </c>
    </row>
    <row r="162" spans="1:17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s="9">
        <f t="shared" si="6"/>
        <v>42171.913090277783</v>
      </c>
      <c r="L162" s="9">
        <f t="shared" si="7"/>
        <v>42231.913090277783</v>
      </c>
      <c r="M162" s="10">
        <f t="shared" si="8"/>
        <v>2015</v>
      </c>
      <c r="N162" t="b">
        <v>0</v>
      </c>
      <c r="O162">
        <v>0</v>
      </c>
      <c r="P162" t="b">
        <v>0</v>
      </c>
      <c r="Q162" t="s">
        <v>8266</v>
      </c>
    </row>
    <row r="163" spans="1:17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s="9">
        <f t="shared" si="6"/>
        <v>41792.687442129631</v>
      </c>
      <c r="L163" s="9">
        <f t="shared" si="7"/>
        <v>41822.687442129631</v>
      </c>
      <c r="M163" s="10">
        <f t="shared" si="8"/>
        <v>2014</v>
      </c>
      <c r="N163" t="b">
        <v>0</v>
      </c>
      <c r="O163">
        <v>1</v>
      </c>
      <c r="P163" t="b">
        <v>0</v>
      </c>
      <c r="Q163" t="s">
        <v>8266</v>
      </c>
    </row>
    <row r="164" spans="1:17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s="9">
        <f t="shared" si="6"/>
        <v>41835.126805555556</v>
      </c>
      <c r="L164" s="9">
        <f t="shared" si="7"/>
        <v>41867.987500000003</v>
      </c>
      <c r="M164" s="10">
        <f t="shared" si="8"/>
        <v>2014</v>
      </c>
      <c r="N164" t="b">
        <v>0</v>
      </c>
      <c r="O164">
        <v>10</v>
      </c>
      <c r="P164" t="b">
        <v>0</v>
      </c>
      <c r="Q164" t="s">
        <v>8266</v>
      </c>
    </row>
    <row r="165" spans="1:17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s="9">
        <f t="shared" si="6"/>
        <v>42243.961273148147</v>
      </c>
      <c r="L165" s="9">
        <f t="shared" si="7"/>
        <v>42278</v>
      </c>
      <c r="M165" s="10">
        <f t="shared" si="8"/>
        <v>2015</v>
      </c>
      <c r="N165" t="b">
        <v>0</v>
      </c>
      <c r="O165">
        <v>0</v>
      </c>
      <c r="P165" t="b">
        <v>0</v>
      </c>
      <c r="Q165" t="s">
        <v>8266</v>
      </c>
    </row>
    <row r="166" spans="1:17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s="9">
        <f t="shared" si="6"/>
        <v>41841.762743055559</v>
      </c>
      <c r="L166" s="9">
        <f t="shared" si="7"/>
        <v>41901.762743055559</v>
      </c>
      <c r="M166" s="10">
        <f t="shared" si="8"/>
        <v>2014</v>
      </c>
      <c r="N166" t="b">
        <v>0</v>
      </c>
      <c r="O166">
        <v>7</v>
      </c>
      <c r="P166" t="b">
        <v>0</v>
      </c>
      <c r="Q166" t="s">
        <v>8266</v>
      </c>
    </row>
    <row r="167" spans="1:17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s="9">
        <f t="shared" si="6"/>
        <v>42351.658842592587</v>
      </c>
      <c r="L167" s="9">
        <f t="shared" si="7"/>
        <v>42381.658842592587</v>
      </c>
      <c r="M167" s="10">
        <f t="shared" si="8"/>
        <v>2016</v>
      </c>
      <c r="N167" t="b">
        <v>0</v>
      </c>
      <c r="O167">
        <v>0</v>
      </c>
      <c r="P167" t="b">
        <v>0</v>
      </c>
      <c r="Q167" t="s">
        <v>8266</v>
      </c>
    </row>
    <row r="168" spans="1:17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s="9">
        <f t="shared" si="6"/>
        <v>42721.075949074075</v>
      </c>
      <c r="L168" s="9">
        <f t="shared" si="7"/>
        <v>42751.075949074075</v>
      </c>
      <c r="M168" s="10">
        <f t="shared" si="8"/>
        <v>2017</v>
      </c>
      <c r="N168" t="b">
        <v>0</v>
      </c>
      <c r="O168">
        <v>1</v>
      </c>
      <c r="P168" t="b">
        <v>0</v>
      </c>
      <c r="Q168" t="s">
        <v>8266</v>
      </c>
    </row>
    <row r="169" spans="1:17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s="9">
        <f t="shared" si="6"/>
        <v>42160.927488425921</v>
      </c>
      <c r="L169" s="9">
        <f t="shared" si="7"/>
        <v>42220.927488425921</v>
      </c>
      <c r="M169" s="10">
        <f t="shared" si="8"/>
        <v>2015</v>
      </c>
      <c r="N169" t="b">
        <v>0</v>
      </c>
      <c r="O169">
        <v>2</v>
      </c>
      <c r="P169" t="b">
        <v>0</v>
      </c>
      <c r="Q169" t="s">
        <v>8266</v>
      </c>
    </row>
    <row r="170" spans="1:17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s="9">
        <f t="shared" si="6"/>
        <v>42052.83530092593</v>
      </c>
      <c r="L170" s="9">
        <f t="shared" si="7"/>
        <v>42082.793634259258</v>
      </c>
      <c r="M170" s="10">
        <f t="shared" si="8"/>
        <v>2015</v>
      </c>
      <c r="N170" t="b">
        <v>0</v>
      </c>
      <c r="O170">
        <v>3</v>
      </c>
      <c r="P170" t="b">
        <v>0</v>
      </c>
      <c r="Q170" t="s">
        <v>8266</v>
      </c>
    </row>
    <row r="171" spans="1:17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s="9">
        <f t="shared" si="6"/>
        <v>41900.505312499998</v>
      </c>
      <c r="L171" s="9">
        <f t="shared" si="7"/>
        <v>41930.505312499998</v>
      </c>
      <c r="M171" s="10">
        <f t="shared" si="8"/>
        <v>2014</v>
      </c>
      <c r="N171" t="b">
        <v>0</v>
      </c>
      <c r="O171">
        <v>10</v>
      </c>
      <c r="P171" t="b">
        <v>0</v>
      </c>
      <c r="Q171" t="s">
        <v>8266</v>
      </c>
    </row>
    <row r="172" spans="1:17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s="9">
        <f t="shared" si="6"/>
        <v>42216.977812500001</v>
      </c>
      <c r="L172" s="9">
        <f t="shared" si="7"/>
        <v>42246.227777777778</v>
      </c>
      <c r="M172" s="10">
        <f t="shared" si="8"/>
        <v>2015</v>
      </c>
      <c r="N172" t="b">
        <v>0</v>
      </c>
      <c r="O172">
        <v>10</v>
      </c>
      <c r="P172" t="b">
        <v>0</v>
      </c>
      <c r="Q172" t="s">
        <v>8266</v>
      </c>
    </row>
    <row r="173" spans="1:17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s="9">
        <f t="shared" si="6"/>
        <v>42534.180717592593</v>
      </c>
      <c r="L173" s="9">
        <f t="shared" si="7"/>
        <v>42594.180717592593</v>
      </c>
      <c r="M173" s="10">
        <f t="shared" si="8"/>
        <v>2016</v>
      </c>
      <c r="N173" t="b">
        <v>0</v>
      </c>
      <c r="O173">
        <v>1</v>
      </c>
      <c r="P173" t="b">
        <v>0</v>
      </c>
      <c r="Q173" t="s">
        <v>8266</v>
      </c>
    </row>
    <row r="174" spans="1:17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s="9">
        <f t="shared" si="6"/>
        <v>42047.394942129627</v>
      </c>
      <c r="L174" s="9">
        <f t="shared" si="7"/>
        <v>42082.353275462956</v>
      </c>
      <c r="M174" s="10">
        <f t="shared" si="8"/>
        <v>2015</v>
      </c>
      <c r="N174" t="b">
        <v>0</v>
      </c>
      <c r="O174">
        <v>0</v>
      </c>
      <c r="P174" t="b">
        <v>0</v>
      </c>
      <c r="Q174" t="s">
        <v>8266</v>
      </c>
    </row>
    <row r="175" spans="1:17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s="9">
        <f t="shared" si="6"/>
        <v>42033.573009259257</v>
      </c>
      <c r="L175" s="9">
        <f t="shared" si="7"/>
        <v>42063.573009259257</v>
      </c>
      <c r="M175" s="10">
        <f t="shared" si="8"/>
        <v>2015</v>
      </c>
      <c r="N175" t="b">
        <v>0</v>
      </c>
      <c r="O175">
        <v>0</v>
      </c>
      <c r="P175" t="b">
        <v>0</v>
      </c>
      <c r="Q175" t="s">
        <v>8266</v>
      </c>
    </row>
    <row r="176" spans="1:17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s="9">
        <f t="shared" si="6"/>
        <v>42072.758981481486</v>
      </c>
      <c r="L176" s="9">
        <f t="shared" si="7"/>
        <v>42132.758981481486</v>
      </c>
      <c r="M176" s="10">
        <f t="shared" si="8"/>
        <v>2015</v>
      </c>
      <c r="N176" t="b">
        <v>0</v>
      </c>
      <c r="O176">
        <v>0</v>
      </c>
      <c r="P176" t="b">
        <v>0</v>
      </c>
      <c r="Q176" t="s">
        <v>8266</v>
      </c>
    </row>
    <row r="177" spans="1:17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s="9">
        <f t="shared" si="6"/>
        <v>41855.777905092589</v>
      </c>
      <c r="L177" s="9">
        <f t="shared" si="7"/>
        <v>41880.777905092589</v>
      </c>
      <c r="M177" s="10">
        <f t="shared" si="8"/>
        <v>2014</v>
      </c>
      <c r="N177" t="b">
        <v>0</v>
      </c>
      <c r="O177">
        <v>26</v>
      </c>
      <c r="P177" t="b">
        <v>0</v>
      </c>
      <c r="Q177" t="s">
        <v>8266</v>
      </c>
    </row>
    <row r="178" spans="1:17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s="9">
        <f t="shared" si="6"/>
        <v>42191.824062500003</v>
      </c>
      <c r="L178" s="9">
        <f t="shared" si="7"/>
        <v>42221.824062500003</v>
      </c>
      <c r="M178" s="10">
        <f t="shared" si="8"/>
        <v>2015</v>
      </c>
      <c r="N178" t="b">
        <v>0</v>
      </c>
      <c r="O178">
        <v>0</v>
      </c>
      <c r="P178" t="b">
        <v>0</v>
      </c>
      <c r="Q178" t="s">
        <v>8266</v>
      </c>
    </row>
    <row r="179" spans="1:17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s="9">
        <f t="shared" si="6"/>
        <v>42070.047754629632</v>
      </c>
      <c r="L179" s="9">
        <f t="shared" si="7"/>
        <v>42087.00608796296</v>
      </c>
      <c r="M179" s="10">
        <f t="shared" si="8"/>
        <v>2015</v>
      </c>
      <c r="N179" t="b">
        <v>0</v>
      </c>
      <c r="O179">
        <v>7</v>
      </c>
      <c r="P179" t="b">
        <v>0</v>
      </c>
      <c r="Q179" t="s">
        <v>8266</v>
      </c>
    </row>
    <row r="180" spans="1:17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s="9">
        <f t="shared" si="6"/>
        <v>42304.955381944441</v>
      </c>
      <c r="L180" s="9">
        <f t="shared" si="7"/>
        <v>42334.997048611112</v>
      </c>
      <c r="M180" s="10">
        <f t="shared" si="8"/>
        <v>2015</v>
      </c>
      <c r="N180" t="b">
        <v>0</v>
      </c>
      <c r="O180">
        <v>0</v>
      </c>
      <c r="P180" t="b">
        <v>0</v>
      </c>
      <c r="Q180" t="s">
        <v>8266</v>
      </c>
    </row>
    <row r="181" spans="1:17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s="9">
        <f t="shared" si="6"/>
        <v>42403.080497685187</v>
      </c>
      <c r="L181" s="9">
        <f t="shared" si="7"/>
        <v>42433.080497685187</v>
      </c>
      <c r="M181" s="10">
        <f t="shared" si="8"/>
        <v>2016</v>
      </c>
      <c r="N181" t="b">
        <v>0</v>
      </c>
      <c r="O181">
        <v>2</v>
      </c>
      <c r="P181" t="b">
        <v>0</v>
      </c>
      <c r="Q181" t="s">
        <v>8266</v>
      </c>
    </row>
    <row r="182" spans="1:17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s="9">
        <f t="shared" si="6"/>
        <v>42067.991238425922</v>
      </c>
      <c r="L182" s="9">
        <f t="shared" si="7"/>
        <v>42107.791666666672</v>
      </c>
      <c r="M182" s="10">
        <f t="shared" si="8"/>
        <v>2015</v>
      </c>
      <c r="N182" t="b">
        <v>0</v>
      </c>
      <c r="O182">
        <v>13</v>
      </c>
      <c r="P182" t="b">
        <v>0</v>
      </c>
      <c r="Q182" t="s">
        <v>8266</v>
      </c>
    </row>
    <row r="183" spans="1:17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s="9">
        <f t="shared" si="6"/>
        <v>42147.741840277777</v>
      </c>
      <c r="L183" s="9">
        <f t="shared" si="7"/>
        <v>42177.741840277777</v>
      </c>
      <c r="M183" s="10">
        <f t="shared" si="8"/>
        <v>2015</v>
      </c>
      <c r="N183" t="b">
        <v>0</v>
      </c>
      <c r="O183">
        <v>4</v>
      </c>
      <c r="P183" t="b">
        <v>0</v>
      </c>
      <c r="Q183" t="s">
        <v>8266</v>
      </c>
    </row>
    <row r="184" spans="1:17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s="9">
        <f t="shared" si="6"/>
        <v>42712.011944444443</v>
      </c>
      <c r="L184" s="9">
        <f t="shared" si="7"/>
        <v>42742.011944444443</v>
      </c>
      <c r="M184" s="10">
        <f t="shared" si="8"/>
        <v>2017</v>
      </c>
      <c r="N184" t="b">
        <v>0</v>
      </c>
      <c r="O184">
        <v>0</v>
      </c>
      <c r="P184" t="b">
        <v>0</v>
      </c>
      <c r="Q184" t="s">
        <v>8266</v>
      </c>
    </row>
    <row r="185" spans="1:17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s="9">
        <f t="shared" si="6"/>
        <v>41939.810300925928</v>
      </c>
      <c r="L185" s="9">
        <f t="shared" si="7"/>
        <v>41969.851967592593</v>
      </c>
      <c r="M185" s="10">
        <f t="shared" si="8"/>
        <v>2014</v>
      </c>
      <c r="N185" t="b">
        <v>0</v>
      </c>
      <c r="O185">
        <v>12</v>
      </c>
      <c r="P185" t="b">
        <v>0</v>
      </c>
      <c r="Q185" t="s">
        <v>8266</v>
      </c>
    </row>
    <row r="186" spans="1:17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s="9">
        <f t="shared" si="6"/>
        <v>41825.791226851856</v>
      </c>
      <c r="L186" s="9">
        <f t="shared" si="7"/>
        <v>41883.165972222225</v>
      </c>
      <c r="M186" s="10">
        <f t="shared" si="8"/>
        <v>2014</v>
      </c>
      <c r="N186" t="b">
        <v>0</v>
      </c>
      <c r="O186">
        <v>2</v>
      </c>
      <c r="P186" t="b">
        <v>0</v>
      </c>
      <c r="Q186" t="s">
        <v>8266</v>
      </c>
    </row>
    <row r="187" spans="1:17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s="9">
        <f t="shared" si="6"/>
        <v>42570.91133101852</v>
      </c>
      <c r="L187" s="9">
        <f t="shared" si="7"/>
        <v>42600.91133101852</v>
      </c>
      <c r="M187" s="10">
        <f t="shared" si="8"/>
        <v>2016</v>
      </c>
      <c r="N187" t="b">
        <v>0</v>
      </c>
      <c r="O187">
        <v>10</v>
      </c>
      <c r="P187" t="b">
        <v>0</v>
      </c>
      <c r="Q187" t="s">
        <v>8266</v>
      </c>
    </row>
    <row r="188" spans="1:17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s="9">
        <f t="shared" si="6"/>
        <v>42767.812893518523</v>
      </c>
      <c r="L188" s="9">
        <f t="shared" si="7"/>
        <v>42797.833333333328</v>
      </c>
      <c r="M188" s="10">
        <f t="shared" si="8"/>
        <v>2017</v>
      </c>
      <c r="N188" t="b">
        <v>0</v>
      </c>
      <c r="O188">
        <v>0</v>
      </c>
      <c r="P188" t="b">
        <v>0</v>
      </c>
      <c r="Q188" t="s">
        <v>8266</v>
      </c>
    </row>
    <row r="189" spans="1:17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s="9">
        <f t="shared" si="6"/>
        <v>42182.234456018516</v>
      </c>
      <c r="L189" s="9">
        <f t="shared" si="7"/>
        <v>42206.290972222225</v>
      </c>
      <c r="M189" s="10">
        <f t="shared" si="8"/>
        <v>2015</v>
      </c>
      <c r="N189" t="b">
        <v>0</v>
      </c>
      <c r="O189">
        <v>5</v>
      </c>
      <c r="P189" t="b">
        <v>0</v>
      </c>
      <c r="Q189" t="s">
        <v>8266</v>
      </c>
    </row>
    <row r="190" spans="1:17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s="9">
        <f t="shared" si="6"/>
        <v>41857.18304398148</v>
      </c>
      <c r="L190" s="9">
        <f t="shared" si="7"/>
        <v>41887.18304398148</v>
      </c>
      <c r="M190" s="10">
        <f t="shared" si="8"/>
        <v>2014</v>
      </c>
      <c r="N190" t="b">
        <v>0</v>
      </c>
      <c r="O190">
        <v>0</v>
      </c>
      <c r="P190" t="b">
        <v>0</v>
      </c>
      <c r="Q190" t="s">
        <v>8266</v>
      </c>
    </row>
    <row r="191" spans="1:17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s="9">
        <f t="shared" si="6"/>
        <v>42556.690706018519</v>
      </c>
      <c r="L191" s="9">
        <f t="shared" si="7"/>
        <v>42616.690706018519</v>
      </c>
      <c r="M191" s="10">
        <f t="shared" si="8"/>
        <v>2016</v>
      </c>
      <c r="N191" t="b">
        <v>0</v>
      </c>
      <c r="O191">
        <v>5</v>
      </c>
      <c r="P191" t="b">
        <v>0</v>
      </c>
      <c r="Q191" t="s">
        <v>8266</v>
      </c>
    </row>
    <row r="192" spans="1:17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s="9">
        <f t="shared" si="6"/>
        <v>42527.650995370372</v>
      </c>
      <c r="L192" s="9">
        <f t="shared" si="7"/>
        <v>42537.650995370372</v>
      </c>
      <c r="M192" s="10">
        <f t="shared" si="8"/>
        <v>2016</v>
      </c>
      <c r="N192" t="b">
        <v>0</v>
      </c>
      <c r="O192">
        <v>1</v>
      </c>
      <c r="P192" t="b">
        <v>0</v>
      </c>
      <c r="Q192" t="s">
        <v>8266</v>
      </c>
    </row>
    <row r="193" spans="1:17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s="9">
        <f t="shared" si="6"/>
        <v>42239.441412037035</v>
      </c>
      <c r="L193" s="9">
        <f t="shared" si="7"/>
        <v>42279.441412037035</v>
      </c>
      <c r="M193" s="10">
        <f t="shared" si="8"/>
        <v>2015</v>
      </c>
      <c r="N193" t="b">
        <v>0</v>
      </c>
      <c r="O193">
        <v>3</v>
      </c>
      <c r="P193" t="b">
        <v>0</v>
      </c>
      <c r="Q193" t="s">
        <v>8266</v>
      </c>
    </row>
    <row r="194" spans="1:17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s="9">
        <f t="shared" si="6"/>
        <v>41899.792037037041</v>
      </c>
      <c r="L194" s="9">
        <f t="shared" si="7"/>
        <v>41929.792037037041</v>
      </c>
      <c r="M194" s="10">
        <f t="shared" si="8"/>
        <v>2014</v>
      </c>
      <c r="N194" t="b">
        <v>0</v>
      </c>
      <c r="O194">
        <v>3</v>
      </c>
      <c r="P194" t="b">
        <v>0</v>
      </c>
      <c r="Q194" t="s">
        <v>8266</v>
      </c>
    </row>
    <row r="195" spans="1:17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s="9">
        <f t="shared" ref="K195:K258" si="9">(((J195/60)/60)/24)+DATE(1970,1,1)</f>
        <v>41911.934791666667</v>
      </c>
      <c r="L195" s="9">
        <f t="shared" ref="L195:L258" si="10">(((I195/60)/60)/24)+DATE(1970,1,1)</f>
        <v>41971.976458333331</v>
      </c>
      <c r="M195" s="10">
        <f t="shared" ref="M195:M258" si="11">YEAR(L195)</f>
        <v>2014</v>
      </c>
      <c r="N195" t="b">
        <v>0</v>
      </c>
      <c r="O195">
        <v>0</v>
      </c>
      <c r="P195" t="b">
        <v>0</v>
      </c>
      <c r="Q195" t="s">
        <v>8266</v>
      </c>
    </row>
    <row r="196" spans="1:17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s="9">
        <f t="shared" si="9"/>
        <v>42375.996886574074</v>
      </c>
      <c r="L196" s="9">
        <f t="shared" si="10"/>
        <v>42435.996886574074</v>
      </c>
      <c r="M196" s="10">
        <f t="shared" si="11"/>
        <v>2016</v>
      </c>
      <c r="N196" t="b">
        <v>0</v>
      </c>
      <c r="O196">
        <v>3</v>
      </c>
      <c r="P196" t="b">
        <v>0</v>
      </c>
      <c r="Q196" t="s">
        <v>8266</v>
      </c>
    </row>
    <row r="197" spans="1:17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s="9">
        <f t="shared" si="9"/>
        <v>42135.67050925926</v>
      </c>
      <c r="L197" s="9">
        <f t="shared" si="10"/>
        <v>42195.67050925926</v>
      </c>
      <c r="M197" s="10">
        <f t="shared" si="11"/>
        <v>2015</v>
      </c>
      <c r="N197" t="b">
        <v>0</v>
      </c>
      <c r="O197">
        <v>0</v>
      </c>
      <c r="P197" t="b">
        <v>0</v>
      </c>
      <c r="Q197" t="s">
        <v>8266</v>
      </c>
    </row>
    <row r="198" spans="1:17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s="9">
        <f t="shared" si="9"/>
        <v>42259.542800925927</v>
      </c>
      <c r="L198" s="9">
        <f t="shared" si="10"/>
        <v>42287.875</v>
      </c>
      <c r="M198" s="10">
        <f t="shared" si="11"/>
        <v>2015</v>
      </c>
      <c r="N198" t="b">
        <v>0</v>
      </c>
      <c r="O198">
        <v>19</v>
      </c>
      <c r="P198" t="b">
        <v>0</v>
      </c>
      <c r="Q198" t="s">
        <v>8266</v>
      </c>
    </row>
    <row r="199" spans="1:17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s="9">
        <f t="shared" si="9"/>
        <v>42741.848379629635</v>
      </c>
      <c r="L199" s="9">
        <f t="shared" si="10"/>
        <v>42783.875</v>
      </c>
      <c r="M199" s="10">
        <f t="shared" si="11"/>
        <v>2017</v>
      </c>
      <c r="N199" t="b">
        <v>0</v>
      </c>
      <c r="O199">
        <v>8</v>
      </c>
      <c r="P199" t="b">
        <v>0</v>
      </c>
      <c r="Q199" t="s">
        <v>8266</v>
      </c>
    </row>
    <row r="200" spans="1:17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s="9">
        <f t="shared" si="9"/>
        <v>41887.383356481485</v>
      </c>
      <c r="L200" s="9">
        <f t="shared" si="10"/>
        <v>41917.383356481485</v>
      </c>
      <c r="M200" s="10">
        <f t="shared" si="11"/>
        <v>2014</v>
      </c>
      <c r="N200" t="b">
        <v>0</v>
      </c>
      <c r="O200">
        <v>6</v>
      </c>
      <c r="P200" t="b">
        <v>0</v>
      </c>
      <c r="Q200" t="s">
        <v>8266</v>
      </c>
    </row>
    <row r="201" spans="1:17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s="9">
        <f t="shared" si="9"/>
        <v>42584.123865740738</v>
      </c>
      <c r="L201" s="9">
        <f t="shared" si="10"/>
        <v>42614.123865740738</v>
      </c>
      <c r="M201" s="10">
        <f t="shared" si="11"/>
        <v>2016</v>
      </c>
      <c r="N201" t="b">
        <v>0</v>
      </c>
      <c r="O201">
        <v>0</v>
      </c>
      <c r="P201" t="b">
        <v>0</v>
      </c>
      <c r="Q201" t="s">
        <v>8266</v>
      </c>
    </row>
    <row r="202" spans="1:17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s="9">
        <f t="shared" si="9"/>
        <v>41867.083368055559</v>
      </c>
      <c r="L202" s="9">
        <f t="shared" si="10"/>
        <v>41897.083368055559</v>
      </c>
      <c r="M202" s="10">
        <f t="shared" si="11"/>
        <v>2014</v>
      </c>
      <c r="N202" t="b">
        <v>0</v>
      </c>
      <c r="O202">
        <v>18</v>
      </c>
      <c r="P202" t="b">
        <v>0</v>
      </c>
      <c r="Q202" t="s">
        <v>8266</v>
      </c>
    </row>
    <row r="203" spans="1:17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s="9">
        <f t="shared" si="9"/>
        <v>42023.818622685183</v>
      </c>
      <c r="L203" s="9">
        <f t="shared" si="10"/>
        <v>42043.818622685183</v>
      </c>
      <c r="M203" s="10">
        <f t="shared" si="11"/>
        <v>2015</v>
      </c>
      <c r="N203" t="b">
        <v>0</v>
      </c>
      <c r="O203">
        <v>7</v>
      </c>
      <c r="P203" t="b">
        <v>0</v>
      </c>
      <c r="Q203" t="s">
        <v>8266</v>
      </c>
    </row>
    <row r="204" spans="1:17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s="9">
        <f t="shared" si="9"/>
        <v>42255.927824074075</v>
      </c>
      <c r="L204" s="9">
        <f t="shared" si="10"/>
        <v>42285.874305555553</v>
      </c>
      <c r="M204" s="10">
        <f t="shared" si="11"/>
        <v>2015</v>
      </c>
      <c r="N204" t="b">
        <v>0</v>
      </c>
      <c r="O204">
        <v>0</v>
      </c>
      <c r="P204" t="b">
        <v>0</v>
      </c>
      <c r="Q204" t="s">
        <v>8266</v>
      </c>
    </row>
    <row r="205" spans="1:17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s="9">
        <f t="shared" si="9"/>
        <v>41973.847962962958</v>
      </c>
      <c r="L205" s="9">
        <f t="shared" si="10"/>
        <v>42033.847962962958</v>
      </c>
      <c r="M205" s="10">
        <f t="shared" si="11"/>
        <v>2015</v>
      </c>
      <c r="N205" t="b">
        <v>0</v>
      </c>
      <c r="O205">
        <v>8</v>
      </c>
      <c r="P205" t="b">
        <v>0</v>
      </c>
      <c r="Q205" t="s">
        <v>8266</v>
      </c>
    </row>
    <row r="206" spans="1:17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s="9">
        <f t="shared" si="9"/>
        <v>42556.583368055552</v>
      </c>
      <c r="L206" s="9">
        <f t="shared" si="10"/>
        <v>42586.583368055552</v>
      </c>
      <c r="M206" s="10">
        <f t="shared" si="11"/>
        <v>2016</v>
      </c>
      <c r="N206" t="b">
        <v>0</v>
      </c>
      <c r="O206">
        <v>1293</v>
      </c>
      <c r="P206" t="b">
        <v>0</v>
      </c>
      <c r="Q206" t="s">
        <v>8266</v>
      </c>
    </row>
    <row r="207" spans="1:17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s="9">
        <f t="shared" si="9"/>
        <v>42248.632199074069</v>
      </c>
      <c r="L207" s="9">
        <f t="shared" si="10"/>
        <v>42283.632199074069</v>
      </c>
      <c r="M207" s="10">
        <f t="shared" si="11"/>
        <v>2015</v>
      </c>
      <c r="N207" t="b">
        <v>0</v>
      </c>
      <c r="O207">
        <v>17</v>
      </c>
      <c r="P207" t="b">
        <v>0</v>
      </c>
      <c r="Q207" t="s">
        <v>8266</v>
      </c>
    </row>
    <row r="208" spans="1:17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s="9">
        <f t="shared" si="9"/>
        <v>42567.004432870366</v>
      </c>
      <c r="L208" s="9">
        <f t="shared" si="10"/>
        <v>42588.004432870366</v>
      </c>
      <c r="M208" s="10">
        <f t="shared" si="11"/>
        <v>2016</v>
      </c>
      <c r="N208" t="b">
        <v>0</v>
      </c>
      <c r="O208">
        <v>0</v>
      </c>
      <c r="P208" t="b">
        <v>0</v>
      </c>
      <c r="Q208" t="s">
        <v>8266</v>
      </c>
    </row>
    <row r="209" spans="1:17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s="9">
        <f t="shared" si="9"/>
        <v>41978.197199074071</v>
      </c>
      <c r="L209" s="9">
        <f t="shared" si="10"/>
        <v>42008.197199074071</v>
      </c>
      <c r="M209" s="10">
        <f t="shared" si="11"/>
        <v>2015</v>
      </c>
      <c r="N209" t="b">
        <v>0</v>
      </c>
      <c r="O209">
        <v>13</v>
      </c>
      <c r="P209" t="b">
        <v>0</v>
      </c>
      <c r="Q209" t="s">
        <v>8266</v>
      </c>
    </row>
    <row r="210" spans="1:17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s="9">
        <f t="shared" si="9"/>
        <v>41959.369988425926</v>
      </c>
      <c r="L210" s="9">
        <f t="shared" si="10"/>
        <v>41989.369988425926</v>
      </c>
      <c r="M210" s="10">
        <f t="shared" si="11"/>
        <v>2014</v>
      </c>
      <c r="N210" t="b">
        <v>0</v>
      </c>
      <c r="O210">
        <v>0</v>
      </c>
      <c r="P210" t="b">
        <v>0</v>
      </c>
      <c r="Q210" t="s">
        <v>8266</v>
      </c>
    </row>
    <row r="211" spans="1:17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s="9">
        <f t="shared" si="9"/>
        <v>42165.922858796301</v>
      </c>
      <c r="L211" s="9">
        <f t="shared" si="10"/>
        <v>42195.922858796301</v>
      </c>
      <c r="M211" s="10">
        <f t="shared" si="11"/>
        <v>2015</v>
      </c>
      <c r="N211" t="b">
        <v>0</v>
      </c>
      <c r="O211">
        <v>0</v>
      </c>
      <c r="P211" t="b">
        <v>0</v>
      </c>
      <c r="Q211" t="s">
        <v>8266</v>
      </c>
    </row>
    <row r="212" spans="1:17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s="9">
        <f t="shared" si="9"/>
        <v>42249.064722222218</v>
      </c>
      <c r="L212" s="9">
        <f t="shared" si="10"/>
        <v>42278.208333333328</v>
      </c>
      <c r="M212" s="10">
        <f t="shared" si="11"/>
        <v>2015</v>
      </c>
      <c r="N212" t="b">
        <v>0</v>
      </c>
      <c r="O212">
        <v>33</v>
      </c>
      <c r="P212" t="b">
        <v>0</v>
      </c>
      <c r="Q212" t="s">
        <v>8266</v>
      </c>
    </row>
    <row r="213" spans="1:17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s="9">
        <f t="shared" si="9"/>
        <v>42236.159918981488</v>
      </c>
      <c r="L213" s="9">
        <f t="shared" si="10"/>
        <v>42266.159918981488</v>
      </c>
      <c r="M213" s="10">
        <f t="shared" si="11"/>
        <v>2015</v>
      </c>
      <c r="N213" t="b">
        <v>0</v>
      </c>
      <c r="O213">
        <v>12</v>
      </c>
      <c r="P213" t="b">
        <v>0</v>
      </c>
      <c r="Q213" t="s">
        <v>8266</v>
      </c>
    </row>
    <row r="214" spans="1:17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s="9">
        <f t="shared" si="9"/>
        <v>42416.881018518514</v>
      </c>
      <c r="L214" s="9">
        <f t="shared" si="10"/>
        <v>42476.839351851857</v>
      </c>
      <c r="M214" s="10">
        <f t="shared" si="11"/>
        <v>2016</v>
      </c>
      <c r="N214" t="b">
        <v>0</v>
      </c>
      <c r="O214">
        <v>1</v>
      </c>
      <c r="P214" t="b">
        <v>0</v>
      </c>
      <c r="Q214" t="s">
        <v>8266</v>
      </c>
    </row>
    <row r="215" spans="1:17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s="9">
        <f t="shared" si="9"/>
        <v>42202.594293981485</v>
      </c>
      <c r="L215" s="9">
        <f t="shared" si="10"/>
        <v>42232.587974537033</v>
      </c>
      <c r="M215" s="10">
        <f t="shared" si="11"/>
        <v>2015</v>
      </c>
      <c r="N215" t="b">
        <v>0</v>
      </c>
      <c r="O215">
        <v>1</v>
      </c>
      <c r="P215" t="b">
        <v>0</v>
      </c>
      <c r="Q215" t="s">
        <v>8266</v>
      </c>
    </row>
    <row r="216" spans="1:17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s="9">
        <f t="shared" si="9"/>
        <v>42009.64061342593</v>
      </c>
      <c r="L216" s="9">
        <f t="shared" si="10"/>
        <v>42069.64061342593</v>
      </c>
      <c r="M216" s="10">
        <f t="shared" si="11"/>
        <v>2015</v>
      </c>
      <c r="N216" t="b">
        <v>0</v>
      </c>
      <c r="O216">
        <v>1</v>
      </c>
      <c r="P216" t="b">
        <v>0</v>
      </c>
      <c r="Q216" t="s">
        <v>8266</v>
      </c>
    </row>
    <row r="217" spans="1:17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s="9">
        <f t="shared" si="9"/>
        <v>42375.230115740742</v>
      </c>
      <c r="L217" s="9">
        <f t="shared" si="10"/>
        <v>42417.999305555553</v>
      </c>
      <c r="M217" s="10">
        <f t="shared" si="11"/>
        <v>2016</v>
      </c>
      <c r="N217" t="b">
        <v>0</v>
      </c>
      <c r="O217">
        <v>1</v>
      </c>
      <c r="P217" t="b">
        <v>0</v>
      </c>
      <c r="Q217" t="s">
        <v>8266</v>
      </c>
    </row>
    <row r="218" spans="1:17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s="9">
        <f t="shared" si="9"/>
        <v>42066.958761574075</v>
      </c>
      <c r="L218" s="9">
        <f t="shared" si="10"/>
        <v>42116.917094907403</v>
      </c>
      <c r="M218" s="10">
        <f t="shared" si="11"/>
        <v>2015</v>
      </c>
      <c r="N218" t="b">
        <v>0</v>
      </c>
      <c r="O218">
        <v>84</v>
      </c>
      <c r="P218" t="b">
        <v>0</v>
      </c>
      <c r="Q218" t="s">
        <v>8266</v>
      </c>
    </row>
    <row r="219" spans="1:17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s="9">
        <f t="shared" si="9"/>
        <v>41970.64061342593</v>
      </c>
      <c r="L219" s="9">
        <f t="shared" si="10"/>
        <v>42001.64061342593</v>
      </c>
      <c r="M219" s="10">
        <f t="shared" si="11"/>
        <v>2014</v>
      </c>
      <c r="N219" t="b">
        <v>0</v>
      </c>
      <c r="O219">
        <v>38</v>
      </c>
      <c r="P219" t="b">
        <v>0</v>
      </c>
      <c r="Q219" t="s">
        <v>8266</v>
      </c>
    </row>
    <row r="220" spans="1:17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s="9">
        <f t="shared" si="9"/>
        <v>42079.628344907411</v>
      </c>
      <c r="L220" s="9">
        <f t="shared" si="10"/>
        <v>42139.628344907411</v>
      </c>
      <c r="M220" s="10">
        <f t="shared" si="11"/>
        <v>2015</v>
      </c>
      <c r="N220" t="b">
        <v>0</v>
      </c>
      <c r="O220">
        <v>1</v>
      </c>
      <c r="P220" t="b">
        <v>0</v>
      </c>
      <c r="Q220" t="s">
        <v>8266</v>
      </c>
    </row>
    <row r="221" spans="1:17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s="9">
        <f t="shared" si="9"/>
        <v>42429.326678240745</v>
      </c>
      <c r="L221" s="9">
        <f t="shared" si="10"/>
        <v>42461.290972222225</v>
      </c>
      <c r="M221" s="10">
        <f t="shared" si="11"/>
        <v>2016</v>
      </c>
      <c r="N221" t="b">
        <v>0</v>
      </c>
      <c r="O221">
        <v>76</v>
      </c>
      <c r="P221" t="b">
        <v>0</v>
      </c>
      <c r="Q221" t="s">
        <v>8266</v>
      </c>
    </row>
    <row r="222" spans="1:17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s="9">
        <f t="shared" si="9"/>
        <v>42195.643865740742</v>
      </c>
      <c r="L222" s="9">
        <f t="shared" si="10"/>
        <v>42236.837499999994</v>
      </c>
      <c r="M222" s="10">
        <f t="shared" si="11"/>
        <v>2015</v>
      </c>
      <c r="N222" t="b">
        <v>0</v>
      </c>
      <c r="O222">
        <v>3</v>
      </c>
      <c r="P222" t="b">
        <v>0</v>
      </c>
      <c r="Q222" t="s">
        <v>8266</v>
      </c>
    </row>
    <row r="223" spans="1:17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s="9">
        <f t="shared" si="9"/>
        <v>42031.837546296301</v>
      </c>
      <c r="L223" s="9">
        <f t="shared" si="10"/>
        <v>42091.79587962963</v>
      </c>
      <c r="M223" s="10">
        <f t="shared" si="11"/>
        <v>2015</v>
      </c>
      <c r="N223" t="b">
        <v>0</v>
      </c>
      <c r="O223">
        <v>0</v>
      </c>
      <c r="P223" t="b">
        <v>0</v>
      </c>
      <c r="Q223" t="s">
        <v>8266</v>
      </c>
    </row>
    <row r="224" spans="1:17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s="9">
        <f t="shared" si="9"/>
        <v>42031.769884259258</v>
      </c>
      <c r="L224" s="9">
        <f t="shared" si="10"/>
        <v>42090.110416666663</v>
      </c>
      <c r="M224" s="10">
        <f t="shared" si="11"/>
        <v>2015</v>
      </c>
      <c r="N224" t="b">
        <v>0</v>
      </c>
      <c r="O224">
        <v>2</v>
      </c>
      <c r="P224" t="b">
        <v>0</v>
      </c>
      <c r="Q224" t="s">
        <v>8266</v>
      </c>
    </row>
    <row r="225" spans="1:17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s="9">
        <f t="shared" si="9"/>
        <v>42482.048032407409</v>
      </c>
      <c r="L225" s="9">
        <f t="shared" si="10"/>
        <v>42512.045138888891</v>
      </c>
      <c r="M225" s="10">
        <f t="shared" si="11"/>
        <v>2016</v>
      </c>
      <c r="N225" t="b">
        <v>0</v>
      </c>
      <c r="O225">
        <v>0</v>
      </c>
      <c r="P225" t="b">
        <v>0</v>
      </c>
      <c r="Q225" t="s">
        <v>8266</v>
      </c>
    </row>
    <row r="226" spans="1:17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s="9">
        <f t="shared" si="9"/>
        <v>42135.235254629632</v>
      </c>
      <c r="L226" s="9">
        <f t="shared" si="10"/>
        <v>42195.235254629632</v>
      </c>
      <c r="M226" s="10">
        <f t="shared" si="11"/>
        <v>2015</v>
      </c>
      <c r="N226" t="b">
        <v>0</v>
      </c>
      <c r="O226">
        <v>0</v>
      </c>
      <c r="P226" t="b">
        <v>0</v>
      </c>
      <c r="Q226" t="s">
        <v>8266</v>
      </c>
    </row>
    <row r="227" spans="1:17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s="9">
        <f t="shared" si="9"/>
        <v>42438.961273148147</v>
      </c>
      <c r="L227" s="9">
        <f t="shared" si="10"/>
        <v>42468.919606481482</v>
      </c>
      <c r="M227" s="10">
        <f t="shared" si="11"/>
        <v>2016</v>
      </c>
      <c r="N227" t="b">
        <v>0</v>
      </c>
      <c r="O227">
        <v>0</v>
      </c>
      <c r="P227" t="b">
        <v>0</v>
      </c>
      <c r="Q227" t="s">
        <v>8266</v>
      </c>
    </row>
    <row r="228" spans="1:17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s="9">
        <f t="shared" si="9"/>
        <v>42106.666018518517</v>
      </c>
      <c r="L228" s="9">
        <f t="shared" si="10"/>
        <v>42155.395138888889</v>
      </c>
      <c r="M228" s="10">
        <f t="shared" si="11"/>
        <v>2015</v>
      </c>
      <c r="N228" t="b">
        <v>0</v>
      </c>
      <c r="O228">
        <v>2</v>
      </c>
      <c r="P228" t="b">
        <v>0</v>
      </c>
      <c r="Q228" t="s">
        <v>8266</v>
      </c>
    </row>
    <row r="229" spans="1:17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s="9">
        <f t="shared" si="9"/>
        <v>42164.893993055557</v>
      </c>
      <c r="L229" s="9">
        <f t="shared" si="10"/>
        <v>42194.893993055557</v>
      </c>
      <c r="M229" s="10">
        <f t="shared" si="11"/>
        <v>2015</v>
      </c>
      <c r="N229" t="b">
        <v>0</v>
      </c>
      <c r="O229">
        <v>0</v>
      </c>
      <c r="P229" t="b">
        <v>0</v>
      </c>
      <c r="Q229" t="s">
        <v>8266</v>
      </c>
    </row>
    <row r="230" spans="1:17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s="9">
        <f t="shared" si="9"/>
        <v>42096.686400462961</v>
      </c>
      <c r="L230" s="9">
        <f t="shared" si="10"/>
        <v>42156.686400462961</v>
      </c>
      <c r="M230" s="10">
        <f t="shared" si="11"/>
        <v>2015</v>
      </c>
      <c r="N230" t="b">
        <v>0</v>
      </c>
      <c r="O230">
        <v>0</v>
      </c>
      <c r="P230" t="b">
        <v>0</v>
      </c>
      <c r="Q230" t="s">
        <v>8266</v>
      </c>
    </row>
    <row r="231" spans="1:17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s="9">
        <f t="shared" si="9"/>
        <v>42383.933993055558</v>
      </c>
      <c r="L231" s="9">
        <f t="shared" si="10"/>
        <v>42413.933993055558</v>
      </c>
      <c r="M231" s="10">
        <f t="shared" si="11"/>
        <v>2016</v>
      </c>
      <c r="N231" t="b">
        <v>0</v>
      </c>
      <c r="O231">
        <v>0</v>
      </c>
      <c r="P231" t="b">
        <v>0</v>
      </c>
      <c r="Q231" t="s">
        <v>8266</v>
      </c>
    </row>
    <row r="232" spans="1:17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s="9">
        <f t="shared" si="9"/>
        <v>42129.777210648142</v>
      </c>
      <c r="L232" s="9">
        <f t="shared" si="10"/>
        <v>42159.777210648142</v>
      </c>
      <c r="M232" s="10">
        <f t="shared" si="11"/>
        <v>2015</v>
      </c>
      <c r="N232" t="b">
        <v>0</v>
      </c>
      <c r="O232">
        <v>2</v>
      </c>
      <c r="P232" t="b">
        <v>0</v>
      </c>
      <c r="Q232" t="s">
        <v>8266</v>
      </c>
    </row>
    <row r="233" spans="1:17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s="9">
        <f t="shared" si="9"/>
        <v>42341.958923611113</v>
      </c>
      <c r="L233" s="9">
        <f t="shared" si="10"/>
        <v>42371.958923611113</v>
      </c>
      <c r="M233" s="10">
        <f t="shared" si="11"/>
        <v>2016</v>
      </c>
      <c r="N233" t="b">
        <v>0</v>
      </c>
      <c r="O233">
        <v>0</v>
      </c>
      <c r="P233" t="b">
        <v>0</v>
      </c>
      <c r="Q233" t="s">
        <v>8266</v>
      </c>
    </row>
    <row r="234" spans="1:17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s="9">
        <f t="shared" si="9"/>
        <v>42032.82576388889</v>
      </c>
      <c r="L234" s="9">
        <f t="shared" si="10"/>
        <v>42062.82576388889</v>
      </c>
      <c r="M234" s="10">
        <f t="shared" si="11"/>
        <v>2015</v>
      </c>
      <c r="N234" t="b">
        <v>0</v>
      </c>
      <c r="O234">
        <v>7</v>
      </c>
      <c r="P234" t="b">
        <v>0</v>
      </c>
      <c r="Q234" t="s">
        <v>8266</v>
      </c>
    </row>
    <row r="235" spans="1:17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s="9">
        <f t="shared" si="9"/>
        <v>42612.911712962959</v>
      </c>
      <c r="L235" s="9">
        <f t="shared" si="10"/>
        <v>42642.911712962959</v>
      </c>
      <c r="M235" s="10">
        <f t="shared" si="11"/>
        <v>2016</v>
      </c>
      <c r="N235" t="b">
        <v>0</v>
      </c>
      <c r="O235">
        <v>0</v>
      </c>
      <c r="P235" t="b">
        <v>0</v>
      </c>
      <c r="Q235" t="s">
        <v>8266</v>
      </c>
    </row>
    <row r="236" spans="1:17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s="9">
        <f t="shared" si="9"/>
        <v>42136.035405092596</v>
      </c>
      <c r="L236" s="9">
        <f t="shared" si="10"/>
        <v>42176.035405092596</v>
      </c>
      <c r="M236" s="10">
        <f t="shared" si="11"/>
        <v>2015</v>
      </c>
      <c r="N236" t="b">
        <v>0</v>
      </c>
      <c r="O236">
        <v>5</v>
      </c>
      <c r="P236" t="b">
        <v>0</v>
      </c>
      <c r="Q236" t="s">
        <v>8266</v>
      </c>
    </row>
    <row r="237" spans="1:17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s="9">
        <f t="shared" si="9"/>
        <v>42164.908530092594</v>
      </c>
      <c r="L237" s="9">
        <f t="shared" si="10"/>
        <v>42194.908530092594</v>
      </c>
      <c r="M237" s="10">
        <f t="shared" si="11"/>
        <v>2015</v>
      </c>
      <c r="N237" t="b">
        <v>0</v>
      </c>
      <c r="O237">
        <v>0</v>
      </c>
      <c r="P237" t="b">
        <v>0</v>
      </c>
      <c r="Q237" t="s">
        <v>8266</v>
      </c>
    </row>
    <row r="238" spans="1:17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s="9">
        <f t="shared" si="9"/>
        <v>42321.08447916666</v>
      </c>
      <c r="L238" s="9">
        <f t="shared" si="10"/>
        <v>42374</v>
      </c>
      <c r="M238" s="10">
        <f t="shared" si="11"/>
        <v>2016</v>
      </c>
      <c r="N238" t="b">
        <v>0</v>
      </c>
      <c r="O238">
        <v>0</v>
      </c>
      <c r="P238" t="b">
        <v>0</v>
      </c>
      <c r="Q238" t="s">
        <v>8266</v>
      </c>
    </row>
    <row r="239" spans="1:17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s="9">
        <f t="shared" si="9"/>
        <v>42377.577187499999</v>
      </c>
      <c r="L239" s="9">
        <f t="shared" si="10"/>
        <v>42437.577187499999</v>
      </c>
      <c r="M239" s="10">
        <f t="shared" si="11"/>
        <v>2016</v>
      </c>
      <c r="N239" t="b">
        <v>0</v>
      </c>
      <c r="O239">
        <v>1</v>
      </c>
      <c r="P239" t="b">
        <v>0</v>
      </c>
      <c r="Q239" t="s">
        <v>8266</v>
      </c>
    </row>
    <row r="240" spans="1:17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s="9">
        <f t="shared" si="9"/>
        <v>42713.962499999994</v>
      </c>
      <c r="L240" s="9">
        <f t="shared" si="10"/>
        <v>42734.375</v>
      </c>
      <c r="M240" s="10">
        <f t="shared" si="11"/>
        <v>2016</v>
      </c>
      <c r="N240" t="b">
        <v>0</v>
      </c>
      <c r="O240">
        <v>0</v>
      </c>
      <c r="P240" t="b">
        <v>0</v>
      </c>
      <c r="Q240" t="s">
        <v>8266</v>
      </c>
    </row>
    <row r="241" spans="1:17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s="9">
        <f t="shared" si="9"/>
        <v>42297.110300925924</v>
      </c>
      <c r="L241" s="9">
        <f t="shared" si="10"/>
        <v>42316.5</v>
      </c>
      <c r="M241" s="10">
        <f t="shared" si="11"/>
        <v>2015</v>
      </c>
      <c r="N241" t="b">
        <v>0</v>
      </c>
      <c r="O241">
        <v>5</v>
      </c>
      <c r="P241" t="b">
        <v>0</v>
      </c>
      <c r="Q241" t="s">
        <v>8266</v>
      </c>
    </row>
    <row r="242" spans="1:17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s="9">
        <f t="shared" si="9"/>
        <v>41354.708460648151</v>
      </c>
      <c r="L242" s="9">
        <f t="shared" si="10"/>
        <v>41399.708460648151</v>
      </c>
      <c r="M242" s="10">
        <f t="shared" si="11"/>
        <v>2013</v>
      </c>
      <c r="N242" t="b">
        <v>1</v>
      </c>
      <c r="O242">
        <v>137</v>
      </c>
      <c r="P242" t="b">
        <v>1</v>
      </c>
      <c r="Q242" t="s">
        <v>8267</v>
      </c>
    </row>
    <row r="243" spans="1:17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s="9">
        <f t="shared" si="9"/>
        <v>41949.697962962964</v>
      </c>
      <c r="L243" s="9">
        <f t="shared" si="10"/>
        <v>41994.697962962964</v>
      </c>
      <c r="M243" s="10">
        <f t="shared" si="11"/>
        <v>2014</v>
      </c>
      <c r="N243" t="b">
        <v>1</v>
      </c>
      <c r="O243">
        <v>376</v>
      </c>
      <c r="P243" t="b">
        <v>1</v>
      </c>
      <c r="Q243" t="s">
        <v>8267</v>
      </c>
    </row>
    <row r="244" spans="1:17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s="9">
        <f t="shared" si="9"/>
        <v>40862.492939814816</v>
      </c>
      <c r="L244" s="9">
        <f t="shared" si="10"/>
        <v>40897.492939814816</v>
      </c>
      <c r="M244" s="10">
        <f t="shared" si="11"/>
        <v>2011</v>
      </c>
      <c r="N244" t="b">
        <v>1</v>
      </c>
      <c r="O244">
        <v>202</v>
      </c>
      <c r="P244" t="b">
        <v>1</v>
      </c>
      <c r="Q244" t="s">
        <v>8267</v>
      </c>
    </row>
    <row r="245" spans="1:17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s="9">
        <f t="shared" si="9"/>
        <v>41662.047500000001</v>
      </c>
      <c r="L245" s="9">
        <f t="shared" si="10"/>
        <v>41692.047500000001</v>
      </c>
      <c r="M245" s="10">
        <f t="shared" si="11"/>
        <v>2014</v>
      </c>
      <c r="N245" t="b">
        <v>1</v>
      </c>
      <c r="O245">
        <v>328</v>
      </c>
      <c r="P245" t="b">
        <v>1</v>
      </c>
      <c r="Q245" t="s">
        <v>8267</v>
      </c>
    </row>
    <row r="246" spans="1:17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s="9">
        <f t="shared" si="9"/>
        <v>40213.323599537034</v>
      </c>
      <c r="L246" s="9">
        <f t="shared" si="10"/>
        <v>40253.29583333333</v>
      </c>
      <c r="M246" s="10">
        <f t="shared" si="11"/>
        <v>2010</v>
      </c>
      <c r="N246" t="b">
        <v>1</v>
      </c>
      <c r="O246">
        <v>84</v>
      </c>
      <c r="P246" t="b">
        <v>1</v>
      </c>
      <c r="Q246" t="s">
        <v>8267</v>
      </c>
    </row>
    <row r="247" spans="1:17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s="9">
        <f t="shared" si="9"/>
        <v>41107.053067129629</v>
      </c>
      <c r="L247" s="9">
        <f t="shared" si="10"/>
        <v>41137.053067129629</v>
      </c>
      <c r="M247" s="10">
        <f t="shared" si="11"/>
        <v>2012</v>
      </c>
      <c r="N247" t="b">
        <v>1</v>
      </c>
      <c r="O247">
        <v>96</v>
      </c>
      <c r="P247" t="b">
        <v>1</v>
      </c>
      <c r="Q247" t="s">
        <v>8267</v>
      </c>
    </row>
    <row r="248" spans="1:17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s="9">
        <f t="shared" si="9"/>
        <v>40480.363483796296</v>
      </c>
      <c r="L248" s="9">
        <f t="shared" si="10"/>
        <v>40530.405150462961</v>
      </c>
      <c r="M248" s="10">
        <f t="shared" si="11"/>
        <v>2010</v>
      </c>
      <c r="N248" t="b">
        <v>1</v>
      </c>
      <c r="O248">
        <v>223</v>
      </c>
      <c r="P248" t="b">
        <v>1</v>
      </c>
      <c r="Q248" t="s">
        <v>8267</v>
      </c>
    </row>
    <row r="249" spans="1:17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s="9">
        <f t="shared" si="9"/>
        <v>40430.604328703703</v>
      </c>
      <c r="L249" s="9">
        <f t="shared" si="10"/>
        <v>40467.152083333334</v>
      </c>
      <c r="M249" s="10">
        <f t="shared" si="11"/>
        <v>2010</v>
      </c>
      <c r="N249" t="b">
        <v>1</v>
      </c>
      <c r="O249">
        <v>62</v>
      </c>
      <c r="P249" t="b">
        <v>1</v>
      </c>
      <c r="Q249" t="s">
        <v>8267</v>
      </c>
    </row>
    <row r="250" spans="1:17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s="9">
        <f t="shared" si="9"/>
        <v>40870.774409722224</v>
      </c>
      <c r="L250" s="9">
        <f t="shared" si="10"/>
        <v>40915.774409722224</v>
      </c>
      <c r="M250" s="10">
        <f t="shared" si="11"/>
        <v>2012</v>
      </c>
      <c r="N250" t="b">
        <v>1</v>
      </c>
      <c r="O250">
        <v>146</v>
      </c>
      <c r="P250" t="b">
        <v>1</v>
      </c>
      <c r="Q250" t="s">
        <v>8267</v>
      </c>
    </row>
    <row r="251" spans="1:17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s="9">
        <f t="shared" si="9"/>
        <v>40332.923842592594</v>
      </c>
      <c r="L251" s="9">
        <f t="shared" si="10"/>
        <v>40412.736111111109</v>
      </c>
      <c r="M251" s="10">
        <f t="shared" si="11"/>
        <v>2010</v>
      </c>
      <c r="N251" t="b">
        <v>1</v>
      </c>
      <c r="O251">
        <v>235</v>
      </c>
      <c r="P251" t="b">
        <v>1</v>
      </c>
      <c r="Q251" t="s">
        <v>8267</v>
      </c>
    </row>
    <row r="252" spans="1:17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s="9">
        <f t="shared" si="9"/>
        <v>41401.565868055557</v>
      </c>
      <c r="L252" s="9">
        <f t="shared" si="10"/>
        <v>41431.565868055557</v>
      </c>
      <c r="M252" s="10">
        <f t="shared" si="11"/>
        <v>2013</v>
      </c>
      <c r="N252" t="b">
        <v>1</v>
      </c>
      <c r="O252">
        <v>437</v>
      </c>
      <c r="P252" t="b">
        <v>1</v>
      </c>
      <c r="Q252" t="s">
        <v>8267</v>
      </c>
    </row>
    <row r="253" spans="1:17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s="9">
        <f t="shared" si="9"/>
        <v>41013.787569444445</v>
      </c>
      <c r="L253" s="9">
        <f t="shared" si="10"/>
        <v>41045.791666666664</v>
      </c>
      <c r="M253" s="10">
        <f t="shared" si="11"/>
        <v>2012</v>
      </c>
      <c r="N253" t="b">
        <v>1</v>
      </c>
      <c r="O253">
        <v>77</v>
      </c>
      <c r="P253" t="b">
        <v>1</v>
      </c>
      <c r="Q253" t="s">
        <v>8267</v>
      </c>
    </row>
    <row r="254" spans="1:17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s="9">
        <f t="shared" si="9"/>
        <v>40266.662708333337</v>
      </c>
      <c r="L254" s="9">
        <f t="shared" si="10"/>
        <v>40330.165972222225</v>
      </c>
      <c r="M254" s="10">
        <f t="shared" si="11"/>
        <v>2010</v>
      </c>
      <c r="N254" t="b">
        <v>1</v>
      </c>
      <c r="O254">
        <v>108</v>
      </c>
      <c r="P254" t="b">
        <v>1</v>
      </c>
      <c r="Q254" t="s">
        <v>8267</v>
      </c>
    </row>
    <row r="255" spans="1:17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s="9">
        <f t="shared" si="9"/>
        <v>40924.650868055556</v>
      </c>
      <c r="L255" s="9">
        <f t="shared" si="10"/>
        <v>40954.650868055556</v>
      </c>
      <c r="M255" s="10">
        <f t="shared" si="11"/>
        <v>2012</v>
      </c>
      <c r="N255" t="b">
        <v>1</v>
      </c>
      <c r="O255">
        <v>7</v>
      </c>
      <c r="P255" t="b">
        <v>1</v>
      </c>
      <c r="Q255" t="s">
        <v>8267</v>
      </c>
    </row>
    <row r="256" spans="1:17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s="9">
        <f t="shared" si="9"/>
        <v>42263.952662037031</v>
      </c>
      <c r="L256" s="9">
        <f t="shared" si="10"/>
        <v>42294.083333333328</v>
      </c>
      <c r="M256" s="10">
        <f t="shared" si="11"/>
        <v>2015</v>
      </c>
      <c r="N256" t="b">
        <v>1</v>
      </c>
      <c r="O256">
        <v>314</v>
      </c>
      <c r="P256" t="b">
        <v>1</v>
      </c>
      <c r="Q256" t="s">
        <v>8267</v>
      </c>
    </row>
    <row r="257" spans="1:17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s="9">
        <f t="shared" si="9"/>
        <v>40588.526412037041</v>
      </c>
      <c r="L257" s="9">
        <f t="shared" si="10"/>
        <v>40618.48474537037</v>
      </c>
      <c r="M257" s="10">
        <f t="shared" si="11"/>
        <v>2011</v>
      </c>
      <c r="N257" t="b">
        <v>1</v>
      </c>
      <c r="O257">
        <v>188</v>
      </c>
      <c r="P257" t="b">
        <v>1</v>
      </c>
      <c r="Q257" t="s">
        <v>8267</v>
      </c>
    </row>
    <row r="258" spans="1:17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s="9">
        <f t="shared" si="9"/>
        <v>41319.769293981481</v>
      </c>
      <c r="L258" s="9">
        <f t="shared" si="10"/>
        <v>41349.769293981481</v>
      </c>
      <c r="M258" s="10">
        <f t="shared" si="11"/>
        <v>2013</v>
      </c>
      <c r="N258" t="b">
        <v>1</v>
      </c>
      <c r="O258">
        <v>275</v>
      </c>
      <c r="P258" t="b">
        <v>1</v>
      </c>
      <c r="Q258" t="s">
        <v>8267</v>
      </c>
    </row>
    <row r="259" spans="1:17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s="9">
        <f t="shared" ref="K259:K322" si="12">(((J259/60)/60)/24)+DATE(1970,1,1)</f>
        <v>42479.626875000002</v>
      </c>
      <c r="L259" s="9">
        <f t="shared" ref="L259:L322" si="13">(((I259/60)/60)/24)+DATE(1970,1,1)</f>
        <v>42509.626875000002</v>
      </c>
      <c r="M259" s="10">
        <f t="shared" ref="M259:M322" si="14">YEAR(L259)</f>
        <v>2016</v>
      </c>
      <c r="N259" t="b">
        <v>1</v>
      </c>
      <c r="O259">
        <v>560</v>
      </c>
      <c r="P259" t="b">
        <v>1</v>
      </c>
      <c r="Q259" t="s">
        <v>8267</v>
      </c>
    </row>
    <row r="260" spans="1:17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s="9">
        <f t="shared" si="12"/>
        <v>40682.051689814813</v>
      </c>
      <c r="L260" s="9">
        <f t="shared" si="13"/>
        <v>40712.051689814813</v>
      </c>
      <c r="M260" s="10">
        <f t="shared" si="14"/>
        <v>2011</v>
      </c>
      <c r="N260" t="b">
        <v>1</v>
      </c>
      <c r="O260">
        <v>688</v>
      </c>
      <c r="P260" t="b">
        <v>1</v>
      </c>
      <c r="Q260" t="s">
        <v>8267</v>
      </c>
    </row>
    <row r="261" spans="1:17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s="9">
        <f t="shared" si="12"/>
        <v>42072.738067129627</v>
      </c>
      <c r="L261" s="9">
        <f t="shared" si="13"/>
        <v>42102.738067129627</v>
      </c>
      <c r="M261" s="10">
        <f t="shared" si="14"/>
        <v>2015</v>
      </c>
      <c r="N261" t="b">
        <v>1</v>
      </c>
      <c r="O261">
        <v>942</v>
      </c>
      <c r="P261" t="b">
        <v>1</v>
      </c>
      <c r="Q261" t="s">
        <v>8267</v>
      </c>
    </row>
    <row r="262" spans="1:17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s="9">
        <f t="shared" si="12"/>
        <v>40330.755543981482</v>
      </c>
      <c r="L262" s="9">
        <f t="shared" si="13"/>
        <v>40376.415972222225</v>
      </c>
      <c r="M262" s="10">
        <f t="shared" si="14"/>
        <v>2010</v>
      </c>
      <c r="N262" t="b">
        <v>1</v>
      </c>
      <c r="O262">
        <v>88</v>
      </c>
      <c r="P262" t="b">
        <v>1</v>
      </c>
      <c r="Q262" t="s">
        <v>8267</v>
      </c>
    </row>
    <row r="263" spans="1:17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s="9">
        <f t="shared" si="12"/>
        <v>41017.885462962964</v>
      </c>
      <c r="L263" s="9">
        <f t="shared" si="13"/>
        <v>41067.621527777781</v>
      </c>
      <c r="M263" s="10">
        <f t="shared" si="14"/>
        <v>2012</v>
      </c>
      <c r="N263" t="b">
        <v>1</v>
      </c>
      <c r="O263">
        <v>220</v>
      </c>
      <c r="P263" t="b">
        <v>1</v>
      </c>
      <c r="Q263" t="s">
        <v>8267</v>
      </c>
    </row>
    <row r="264" spans="1:17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s="9">
        <f t="shared" si="12"/>
        <v>40555.24800925926</v>
      </c>
      <c r="L264" s="9">
        <f t="shared" si="13"/>
        <v>40600.24800925926</v>
      </c>
      <c r="M264" s="10">
        <f t="shared" si="14"/>
        <v>2011</v>
      </c>
      <c r="N264" t="b">
        <v>1</v>
      </c>
      <c r="O264">
        <v>145</v>
      </c>
      <c r="P264" t="b">
        <v>1</v>
      </c>
      <c r="Q264" t="s">
        <v>8267</v>
      </c>
    </row>
    <row r="265" spans="1:17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s="9">
        <f t="shared" si="12"/>
        <v>41149.954791666663</v>
      </c>
      <c r="L265" s="9">
        <f t="shared" si="13"/>
        <v>41179.954791666663</v>
      </c>
      <c r="M265" s="10">
        <f t="shared" si="14"/>
        <v>2012</v>
      </c>
      <c r="N265" t="b">
        <v>1</v>
      </c>
      <c r="O265">
        <v>963</v>
      </c>
      <c r="P265" t="b">
        <v>1</v>
      </c>
      <c r="Q265" t="s">
        <v>8267</v>
      </c>
    </row>
    <row r="266" spans="1:17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s="9">
        <f t="shared" si="12"/>
        <v>41010.620312500003</v>
      </c>
      <c r="L266" s="9">
        <f t="shared" si="13"/>
        <v>41040.620312500003</v>
      </c>
      <c r="M266" s="10">
        <f t="shared" si="14"/>
        <v>2012</v>
      </c>
      <c r="N266" t="b">
        <v>1</v>
      </c>
      <c r="O266">
        <v>91</v>
      </c>
      <c r="P266" t="b">
        <v>1</v>
      </c>
      <c r="Q266" t="s">
        <v>8267</v>
      </c>
    </row>
    <row r="267" spans="1:17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s="9">
        <f t="shared" si="12"/>
        <v>40267.245717592588</v>
      </c>
      <c r="L267" s="9">
        <f t="shared" si="13"/>
        <v>40308.844444444447</v>
      </c>
      <c r="M267" s="10">
        <f t="shared" si="14"/>
        <v>2010</v>
      </c>
      <c r="N267" t="b">
        <v>1</v>
      </c>
      <c r="O267">
        <v>58</v>
      </c>
      <c r="P267" t="b">
        <v>1</v>
      </c>
      <c r="Q267" t="s">
        <v>8267</v>
      </c>
    </row>
    <row r="268" spans="1:17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s="9">
        <f t="shared" si="12"/>
        <v>40205.174849537041</v>
      </c>
      <c r="L268" s="9">
        <f t="shared" si="13"/>
        <v>40291.160416666666</v>
      </c>
      <c r="M268" s="10">
        <f t="shared" si="14"/>
        <v>2010</v>
      </c>
      <c r="N268" t="b">
        <v>1</v>
      </c>
      <c r="O268">
        <v>36</v>
      </c>
      <c r="P268" t="b">
        <v>1</v>
      </c>
      <c r="Q268" t="s">
        <v>8267</v>
      </c>
    </row>
    <row r="269" spans="1:17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s="9">
        <f t="shared" si="12"/>
        <v>41785.452534722222</v>
      </c>
      <c r="L269" s="9">
        <f t="shared" si="13"/>
        <v>41815.452534722222</v>
      </c>
      <c r="M269" s="10">
        <f t="shared" si="14"/>
        <v>2014</v>
      </c>
      <c r="N269" t="b">
        <v>1</v>
      </c>
      <c r="O269">
        <v>165</v>
      </c>
      <c r="P269" t="b">
        <v>1</v>
      </c>
      <c r="Q269" t="s">
        <v>8267</v>
      </c>
    </row>
    <row r="270" spans="1:17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s="9">
        <f t="shared" si="12"/>
        <v>40809.15252314815</v>
      </c>
      <c r="L270" s="9">
        <f t="shared" si="13"/>
        <v>40854.194189814814</v>
      </c>
      <c r="M270" s="10">
        <f t="shared" si="14"/>
        <v>2011</v>
      </c>
      <c r="N270" t="b">
        <v>1</v>
      </c>
      <c r="O270">
        <v>111</v>
      </c>
      <c r="P270" t="b">
        <v>1</v>
      </c>
      <c r="Q270" t="s">
        <v>8267</v>
      </c>
    </row>
    <row r="271" spans="1:17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s="9">
        <f t="shared" si="12"/>
        <v>42758.197013888886</v>
      </c>
      <c r="L271" s="9">
        <f t="shared" si="13"/>
        <v>42788.197013888886</v>
      </c>
      <c r="M271" s="10">
        <f t="shared" si="14"/>
        <v>2017</v>
      </c>
      <c r="N271" t="b">
        <v>1</v>
      </c>
      <c r="O271">
        <v>1596</v>
      </c>
      <c r="P271" t="b">
        <v>1</v>
      </c>
      <c r="Q271" t="s">
        <v>8267</v>
      </c>
    </row>
    <row r="272" spans="1:17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s="9">
        <f t="shared" si="12"/>
        <v>40637.866550925923</v>
      </c>
      <c r="L272" s="9">
        <f t="shared" si="13"/>
        <v>40688.166666666664</v>
      </c>
      <c r="M272" s="10">
        <f t="shared" si="14"/>
        <v>2011</v>
      </c>
      <c r="N272" t="b">
        <v>1</v>
      </c>
      <c r="O272">
        <v>61</v>
      </c>
      <c r="P272" t="b">
        <v>1</v>
      </c>
      <c r="Q272" t="s">
        <v>8267</v>
      </c>
    </row>
    <row r="273" spans="1:17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s="9">
        <f t="shared" si="12"/>
        <v>41612.10024305556</v>
      </c>
      <c r="L273" s="9">
        <f t="shared" si="13"/>
        <v>41641.333333333336</v>
      </c>
      <c r="M273" s="10">
        <f t="shared" si="14"/>
        <v>2014</v>
      </c>
      <c r="N273" t="b">
        <v>1</v>
      </c>
      <c r="O273">
        <v>287</v>
      </c>
      <c r="P273" t="b">
        <v>1</v>
      </c>
      <c r="Q273" t="s">
        <v>8267</v>
      </c>
    </row>
    <row r="274" spans="1:17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s="9">
        <f t="shared" si="12"/>
        <v>40235.900358796294</v>
      </c>
      <c r="L274" s="9">
        <f t="shared" si="13"/>
        <v>40296.78402777778</v>
      </c>
      <c r="M274" s="10">
        <f t="shared" si="14"/>
        <v>2010</v>
      </c>
      <c r="N274" t="b">
        <v>1</v>
      </c>
      <c r="O274">
        <v>65</v>
      </c>
      <c r="P274" t="b">
        <v>1</v>
      </c>
      <c r="Q274" t="s">
        <v>8267</v>
      </c>
    </row>
    <row r="275" spans="1:17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s="9">
        <f t="shared" si="12"/>
        <v>40697.498449074075</v>
      </c>
      <c r="L275" s="9">
        <f t="shared" si="13"/>
        <v>40727.498449074075</v>
      </c>
      <c r="M275" s="10">
        <f t="shared" si="14"/>
        <v>2011</v>
      </c>
      <c r="N275" t="b">
        <v>1</v>
      </c>
      <c r="O275">
        <v>118</v>
      </c>
      <c r="P275" t="b">
        <v>1</v>
      </c>
      <c r="Q275" t="s">
        <v>8267</v>
      </c>
    </row>
    <row r="276" spans="1:17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s="9">
        <f t="shared" si="12"/>
        <v>40969.912372685183</v>
      </c>
      <c r="L276" s="9">
        <f t="shared" si="13"/>
        <v>41004.290972222225</v>
      </c>
      <c r="M276" s="10">
        <f t="shared" si="14"/>
        <v>2012</v>
      </c>
      <c r="N276" t="b">
        <v>1</v>
      </c>
      <c r="O276">
        <v>113</v>
      </c>
      <c r="P276" t="b">
        <v>1</v>
      </c>
      <c r="Q276" t="s">
        <v>8267</v>
      </c>
    </row>
    <row r="277" spans="1:17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s="9">
        <f t="shared" si="12"/>
        <v>41193.032013888893</v>
      </c>
      <c r="L277" s="9">
        <f t="shared" si="13"/>
        <v>41223.073680555557</v>
      </c>
      <c r="M277" s="10">
        <f t="shared" si="14"/>
        <v>2012</v>
      </c>
      <c r="N277" t="b">
        <v>1</v>
      </c>
      <c r="O277">
        <v>332</v>
      </c>
      <c r="P277" t="b">
        <v>1</v>
      </c>
      <c r="Q277" t="s">
        <v>8267</v>
      </c>
    </row>
    <row r="278" spans="1:17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s="9">
        <f t="shared" si="12"/>
        <v>40967.081874999996</v>
      </c>
      <c r="L278" s="9">
        <f t="shared" si="13"/>
        <v>41027.040208333332</v>
      </c>
      <c r="M278" s="10">
        <f t="shared" si="14"/>
        <v>2012</v>
      </c>
      <c r="N278" t="b">
        <v>1</v>
      </c>
      <c r="O278">
        <v>62</v>
      </c>
      <c r="P278" t="b">
        <v>1</v>
      </c>
      <c r="Q278" t="s">
        <v>8267</v>
      </c>
    </row>
    <row r="279" spans="1:17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s="9">
        <f t="shared" si="12"/>
        <v>42117.891423611116</v>
      </c>
      <c r="L279" s="9">
        <f t="shared" si="13"/>
        <v>42147.891423611116</v>
      </c>
      <c r="M279" s="10">
        <f t="shared" si="14"/>
        <v>2015</v>
      </c>
      <c r="N279" t="b">
        <v>1</v>
      </c>
      <c r="O279">
        <v>951</v>
      </c>
      <c r="P279" t="b">
        <v>1</v>
      </c>
      <c r="Q279" t="s">
        <v>8267</v>
      </c>
    </row>
    <row r="280" spans="1:17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s="9">
        <f t="shared" si="12"/>
        <v>41164.040960648148</v>
      </c>
      <c r="L280" s="9">
        <f t="shared" si="13"/>
        <v>41194.040960648148</v>
      </c>
      <c r="M280" s="10">
        <f t="shared" si="14"/>
        <v>2012</v>
      </c>
      <c r="N280" t="b">
        <v>1</v>
      </c>
      <c r="O280">
        <v>415</v>
      </c>
      <c r="P280" t="b">
        <v>1</v>
      </c>
      <c r="Q280" t="s">
        <v>8267</v>
      </c>
    </row>
    <row r="281" spans="1:17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s="9">
        <f t="shared" si="12"/>
        <v>42759.244166666671</v>
      </c>
      <c r="L281" s="9">
        <f t="shared" si="13"/>
        <v>42793.084027777775</v>
      </c>
      <c r="M281" s="10">
        <f t="shared" si="14"/>
        <v>2017</v>
      </c>
      <c r="N281" t="b">
        <v>1</v>
      </c>
      <c r="O281">
        <v>305</v>
      </c>
      <c r="P281" t="b">
        <v>1</v>
      </c>
      <c r="Q281" t="s">
        <v>8267</v>
      </c>
    </row>
    <row r="282" spans="1:17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s="9">
        <f t="shared" si="12"/>
        <v>41744.590682870366</v>
      </c>
      <c r="L282" s="9">
        <f t="shared" si="13"/>
        <v>41789.590682870366</v>
      </c>
      <c r="M282" s="10">
        <f t="shared" si="14"/>
        <v>2014</v>
      </c>
      <c r="N282" t="b">
        <v>1</v>
      </c>
      <c r="O282">
        <v>2139</v>
      </c>
      <c r="P282" t="b">
        <v>1</v>
      </c>
      <c r="Q282" t="s">
        <v>8267</v>
      </c>
    </row>
    <row r="283" spans="1:17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s="9">
        <f t="shared" si="12"/>
        <v>39950.163344907407</v>
      </c>
      <c r="L283" s="9">
        <f t="shared" si="13"/>
        <v>40035.80972222222</v>
      </c>
      <c r="M283" s="10">
        <f t="shared" si="14"/>
        <v>2009</v>
      </c>
      <c r="N283" t="b">
        <v>1</v>
      </c>
      <c r="O283">
        <v>79</v>
      </c>
      <c r="P283" t="b">
        <v>1</v>
      </c>
      <c r="Q283" t="s">
        <v>8267</v>
      </c>
    </row>
    <row r="284" spans="1:17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s="9">
        <f t="shared" si="12"/>
        <v>40194.920046296298</v>
      </c>
      <c r="L284" s="9">
        <f t="shared" si="13"/>
        <v>40231.916666666664</v>
      </c>
      <c r="M284" s="10">
        <f t="shared" si="14"/>
        <v>2010</v>
      </c>
      <c r="N284" t="b">
        <v>1</v>
      </c>
      <c r="O284">
        <v>179</v>
      </c>
      <c r="P284" t="b">
        <v>1</v>
      </c>
      <c r="Q284" t="s">
        <v>8267</v>
      </c>
    </row>
    <row r="285" spans="1:17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s="9">
        <f t="shared" si="12"/>
        <v>40675.71</v>
      </c>
      <c r="L285" s="9">
        <f t="shared" si="13"/>
        <v>40695.207638888889</v>
      </c>
      <c r="M285" s="10">
        <f t="shared" si="14"/>
        <v>2011</v>
      </c>
      <c r="N285" t="b">
        <v>1</v>
      </c>
      <c r="O285">
        <v>202</v>
      </c>
      <c r="P285" t="b">
        <v>1</v>
      </c>
      <c r="Q285" t="s">
        <v>8267</v>
      </c>
    </row>
    <row r="286" spans="1:17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s="9">
        <f t="shared" si="12"/>
        <v>40904.738194444442</v>
      </c>
      <c r="L286" s="9">
        <f t="shared" si="13"/>
        <v>40929.738194444442</v>
      </c>
      <c r="M286" s="10">
        <f t="shared" si="14"/>
        <v>2012</v>
      </c>
      <c r="N286" t="b">
        <v>1</v>
      </c>
      <c r="O286">
        <v>760</v>
      </c>
      <c r="P286" t="b">
        <v>1</v>
      </c>
      <c r="Q286" t="s">
        <v>8267</v>
      </c>
    </row>
    <row r="287" spans="1:17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s="9">
        <f t="shared" si="12"/>
        <v>41506.756111111114</v>
      </c>
      <c r="L287" s="9">
        <f t="shared" si="13"/>
        <v>41536.756111111114</v>
      </c>
      <c r="M287" s="10">
        <f t="shared" si="14"/>
        <v>2013</v>
      </c>
      <c r="N287" t="b">
        <v>1</v>
      </c>
      <c r="O287">
        <v>563</v>
      </c>
      <c r="P287" t="b">
        <v>1</v>
      </c>
      <c r="Q287" t="s">
        <v>8267</v>
      </c>
    </row>
    <row r="288" spans="1:17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s="9">
        <f t="shared" si="12"/>
        <v>41313.816249999996</v>
      </c>
      <c r="L288" s="9">
        <f t="shared" si="13"/>
        <v>41358.774583333332</v>
      </c>
      <c r="M288" s="10">
        <f t="shared" si="14"/>
        <v>2013</v>
      </c>
      <c r="N288" t="b">
        <v>1</v>
      </c>
      <c r="O288">
        <v>135</v>
      </c>
      <c r="P288" t="b">
        <v>1</v>
      </c>
      <c r="Q288" t="s">
        <v>8267</v>
      </c>
    </row>
    <row r="289" spans="1:17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s="9">
        <f t="shared" si="12"/>
        <v>41184.277986111112</v>
      </c>
      <c r="L289" s="9">
        <f t="shared" si="13"/>
        <v>41215.166666666664</v>
      </c>
      <c r="M289" s="10">
        <f t="shared" si="14"/>
        <v>2012</v>
      </c>
      <c r="N289" t="b">
        <v>1</v>
      </c>
      <c r="O289">
        <v>290</v>
      </c>
      <c r="P289" t="b">
        <v>1</v>
      </c>
      <c r="Q289" t="s">
        <v>8267</v>
      </c>
    </row>
    <row r="290" spans="1:17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s="9">
        <f t="shared" si="12"/>
        <v>41051.168900462959</v>
      </c>
      <c r="L290" s="9">
        <f t="shared" si="13"/>
        <v>41086.168900462959</v>
      </c>
      <c r="M290" s="10">
        <f t="shared" si="14"/>
        <v>2012</v>
      </c>
      <c r="N290" t="b">
        <v>1</v>
      </c>
      <c r="O290">
        <v>447</v>
      </c>
      <c r="P290" t="b">
        <v>1</v>
      </c>
      <c r="Q290" t="s">
        <v>8267</v>
      </c>
    </row>
    <row r="291" spans="1:17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s="9">
        <f t="shared" si="12"/>
        <v>41550.456412037034</v>
      </c>
      <c r="L291" s="9">
        <f t="shared" si="13"/>
        <v>41580.456412037034</v>
      </c>
      <c r="M291" s="10">
        <f t="shared" si="14"/>
        <v>2013</v>
      </c>
      <c r="N291" t="b">
        <v>1</v>
      </c>
      <c r="O291">
        <v>232</v>
      </c>
      <c r="P291" t="b">
        <v>1</v>
      </c>
      <c r="Q291" t="s">
        <v>8267</v>
      </c>
    </row>
    <row r="292" spans="1:17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s="9">
        <f t="shared" si="12"/>
        <v>40526.36917824074</v>
      </c>
      <c r="L292" s="9">
        <f t="shared" si="13"/>
        <v>40576.332638888889</v>
      </c>
      <c r="M292" s="10">
        <f t="shared" si="14"/>
        <v>2011</v>
      </c>
      <c r="N292" t="b">
        <v>1</v>
      </c>
      <c r="O292">
        <v>168</v>
      </c>
      <c r="P292" t="b">
        <v>1</v>
      </c>
      <c r="Q292" t="s">
        <v>8267</v>
      </c>
    </row>
    <row r="293" spans="1:17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s="9">
        <f t="shared" si="12"/>
        <v>41376.769050925926</v>
      </c>
      <c r="L293" s="9">
        <f t="shared" si="13"/>
        <v>41395.000694444447</v>
      </c>
      <c r="M293" s="10">
        <f t="shared" si="14"/>
        <v>2013</v>
      </c>
      <c r="N293" t="b">
        <v>1</v>
      </c>
      <c r="O293">
        <v>128</v>
      </c>
      <c r="P293" t="b">
        <v>1</v>
      </c>
      <c r="Q293" t="s">
        <v>8267</v>
      </c>
    </row>
    <row r="294" spans="1:17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s="9">
        <f t="shared" si="12"/>
        <v>40812.803229166668</v>
      </c>
      <c r="L294" s="9">
        <f t="shared" si="13"/>
        <v>40845.165972222225</v>
      </c>
      <c r="M294" s="10">
        <f t="shared" si="14"/>
        <v>2011</v>
      </c>
      <c r="N294" t="b">
        <v>1</v>
      </c>
      <c r="O294">
        <v>493</v>
      </c>
      <c r="P294" t="b">
        <v>1</v>
      </c>
      <c r="Q294" t="s">
        <v>8267</v>
      </c>
    </row>
    <row r="295" spans="1:17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s="9">
        <f t="shared" si="12"/>
        <v>41719.667986111112</v>
      </c>
      <c r="L295" s="9">
        <f t="shared" si="13"/>
        <v>41749.667986111112</v>
      </c>
      <c r="M295" s="10">
        <f t="shared" si="14"/>
        <v>2014</v>
      </c>
      <c r="N295" t="b">
        <v>1</v>
      </c>
      <c r="O295">
        <v>131</v>
      </c>
      <c r="P295" t="b">
        <v>1</v>
      </c>
      <c r="Q295" t="s">
        <v>8267</v>
      </c>
    </row>
    <row r="296" spans="1:17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s="9">
        <f t="shared" si="12"/>
        <v>40343.084421296298</v>
      </c>
      <c r="L296" s="9">
        <f t="shared" si="13"/>
        <v>40378.666666666664</v>
      </c>
      <c r="M296" s="10">
        <f t="shared" si="14"/>
        <v>2010</v>
      </c>
      <c r="N296" t="b">
        <v>1</v>
      </c>
      <c r="O296">
        <v>50</v>
      </c>
      <c r="P296" t="b">
        <v>1</v>
      </c>
      <c r="Q296" t="s">
        <v>8267</v>
      </c>
    </row>
    <row r="297" spans="1:17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s="9">
        <f t="shared" si="12"/>
        <v>41519.004733796297</v>
      </c>
      <c r="L297" s="9">
        <f t="shared" si="13"/>
        <v>41579</v>
      </c>
      <c r="M297" s="10">
        <f t="shared" si="14"/>
        <v>2013</v>
      </c>
      <c r="N297" t="b">
        <v>1</v>
      </c>
      <c r="O297">
        <v>665</v>
      </c>
      <c r="P297" t="b">
        <v>1</v>
      </c>
      <c r="Q297" t="s">
        <v>8267</v>
      </c>
    </row>
    <row r="298" spans="1:17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s="9">
        <f t="shared" si="12"/>
        <v>41134.475497685184</v>
      </c>
      <c r="L298" s="9">
        <f t="shared" si="13"/>
        <v>41159.475497685184</v>
      </c>
      <c r="M298" s="10">
        <f t="shared" si="14"/>
        <v>2012</v>
      </c>
      <c r="N298" t="b">
        <v>1</v>
      </c>
      <c r="O298">
        <v>129</v>
      </c>
      <c r="P298" t="b">
        <v>1</v>
      </c>
      <c r="Q298" t="s">
        <v>8267</v>
      </c>
    </row>
    <row r="299" spans="1:17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s="9">
        <f t="shared" si="12"/>
        <v>42089.72802083334</v>
      </c>
      <c r="L299" s="9">
        <f t="shared" si="13"/>
        <v>42125.165972222225</v>
      </c>
      <c r="M299" s="10">
        <f t="shared" si="14"/>
        <v>2015</v>
      </c>
      <c r="N299" t="b">
        <v>1</v>
      </c>
      <c r="O299">
        <v>142</v>
      </c>
      <c r="P299" t="b">
        <v>1</v>
      </c>
      <c r="Q299" t="s">
        <v>8267</v>
      </c>
    </row>
    <row r="300" spans="1:17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s="9">
        <f t="shared" si="12"/>
        <v>41709.463518518518</v>
      </c>
      <c r="L300" s="9">
        <f t="shared" si="13"/>
        <v>41768.875</v>
      </c>
      <c r="M300" s="10">
        <f t="shared" si="14"/>
        <v>2014</v>
      </c>
      <c r="N300" t="b">
        <v>1</v>
      </c>
      <c r="O300">
        <v>2436</v>
      </c>
      <c r="P300" t="b">
        <v>1</v>
      </c>
      <c r="Q300" t="s">
        <v>8267</v>
      </c>
    </row>
    <row r="301" spans="1:17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s="9">
        <f t="shared" si="12"/>
        <v>40469.225231481483</v>
      </c>
      <c r="L301" s="9">
        <f t="shared" si="13"/>
        <v>40499.266898148147</v>
      </c>
      <c r="M301" s="10">
        <f t="shared" si="14"/>
        <v>2010</v>
      </c>
      <c r="N301" t="b">
        <v>1</v>
      </c>
      <c r="O301">
        <v>244</v>
      </c>
      <c r="P301" t="b">
        <v>1</v>
      </c>
      <c r="Q301" t="s">
        <v>8267</v>
      </c>
    </row>
    <row r="302" spans="1:17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s="9">
        <f t="shared" si="12"/>
        <v>40626.959930555553</v>
      </c>
      <c r="L302" s="9">
        <f t="shared" si="13"/>
        <v>40657.959930555553</v>
      </c>
      <c r="M302" s="10">
        <f t="shared" si="14"/>
        <v>2011</v>
      </c>
      <c r="N302" t="b">
        <v>1</v>
      </c>
      <c r="O302">
        <v>298</v>
      </c>
      <c r="P302" t="b">
        <v>1</v>
      </c>
      <c r="Q302" t="s">
        <v>8267</v>
      </c>
    </row>
    <row r="303" spans="1:17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s="9">
        <f t="shared" si="12"/>
        <v>41312.737673611111</v>
      </c>
      <c r="L303" s="9">
        <f t="shared" si="13"/>
        <v>41352.696006944447</v>
      </c>
      <c r="M303" s="10">
        <f t="shared" si="14"/>
        <v>2013</v>
      </c>
      <c r="N303" t="b">
        <v>1</v>
      </c>
      <c r="O303">
        <v>251</v>
      </c>
      <c r="P303" t="b">
        <v>1</v>
      </c>
      <c r="Q303" t="s">
        <v>8267</v>
      </c>
    </row>
    <row r="304" spans="1:17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s="9">
        <f t="shared" si="12"/>
        <v>40933.856921296298</v>
      </c>
      <c r="L304" s="9">
        <f t="shared" si="13"/>
        <v>40963.856921296298</v>
      </c>
      <c r="M304" s="10">
        <f t="shared" si="14"/>
        <v>2012</v>
      </c>
      <c r="N304" t="b">
        <v>1</v>
      </c>
      <c r="O304">
        <v>108</v>
      </c>
      <c r="P304" t="b">
        <v>1</v>
      </c>
      <c r="Q304" t="s">
        <v>8267</v>
      </c>
    </row>
    <row r="305" spans="1:17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s="9">
        <f t="shared" si="12"/>
        <v>41032.071134259262</v>
      </c>
      <c r="L305" s="9">
        <f t="shared" si="13"/>
        <v>41062.071134259262</v>
      </c>
      <c r="M305" s="10">
        <f t="shared" si="14"/>
        <v>2012</v>
      </c>
      <c r="N305" t="b">
        <v>1</v>
      </c>
      <c r="O305">
        <v>82</v>
      </c>
      <c r="P305" t="b">
        <v>1</v>
      </c>
      <c r="Q305" t="s">
        <v>8267</v>
      </c>
    </row>
    <row r="306" spans="1:17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s="9">
        <f t="shared" si="12"/>
        <v>41114.094872685186</v>
      </c>
      <c r="L306" s="9">
        <f t="shared" si="13"/>
        <v>41153.083333333336</v>
      </c>
      <c r="M306" s="10">
        <f t="shared" si="14"/>
        <v>2012</v>
      </c>
      <c r="N306" t="b">
        <v>1</v>
      </c>
      <c r="O306">
        <v>74</v>
      </c>
      <c r="P306" t="b">
        <v>1</v>
      </c>
      <c r="Q306" t="s">
        <v>8267</v>
      </c>
    </row>
    <row r="307" spans="1:17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s="9">
        <f t="shared" si="12"/>
        <v>40948.630196759259</v>
      </c>
      <c r="L307" s="9">
        <f t="shared" si="13"/>
        <v>40978.630196759259</v>
      </c>
      <c r="M307" s="10">
        <f t="shared" si="14"/>
        <v>2012</v>
      </c>
      <c r="N307" t="b">
        <v>1</v>
      </c>
      <c r="O307">
        <v>189</v>
      </c>
      <c r="P307" t="b">
        <v>1</v>
      </c>
      <c r="Q307" t="s">
        <v>8267</v>
      </c>
    </row>
    <row r="308" spans="1:17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s="9">
        <f t="shared" si="12"/>
        <v>41333.837187500001</v>
      </c>
      <c r="L308" s="9">
        <f t="shared" si="13"/>
        <v>41353.795520833337</v>
      </c>
      <c r="M308" s="10">
        <f t="shared" si="14"/>
        <v>2013</v>
      </c>
      <c r="N308" t="b">
        <v>1</v>
      </c>
      <c r="O308">
        <v>80</v>
      </c>
      <c r="P308" t="b">
        <v>1</v>
      </c>
      <c r="Q308" t="s">
        <v>8267</v>
      </c>
    </row>
    <row r="309" spans="1:17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s="9">
        <f t="shared" si="12"/>
        <v>41282.944456018515</v>
      </c>
      <c r="L309" s="9">
        <f t="shared" si="13"/>
        <v>41312.944456018515</v>
      </c>
      <c r="M309" s="10">
        <f t="shared" si="14"/>
        <v>2013</v>
      </c>
      <c r="N309" t="b">
        <v>1</v>
      </c>
      <c r="O309">
        <v>576</v>
      </c>
      <c r="P309" t="b">
        <v>1</v>
      </c>
      <c r="Q309" t="s">
        <v>8267</v>
      </c>
    </row>
    <row r="310" spans="1:17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s="9">
        <f t="shared" si="12"/>
        <v>40567.694560185184</v>
      </c>
      <c r="L310" s="9">
        <f t="shared" si="13"/>
        <v>40612.694560185184</v>
      </c>
      <c r="M310" s="10">
        <f t="shared" si="14"/>
        <v>2011</v>
      </c>
      <c r="N310" t="b">
        <v>1</v>
      </c>
      <c r="O310">
        <v>202</v>
      </c>
      <c r="P310" t="b">
        <v>1</v>
      </c>
      <c r="Q310" t="s">
        <v>8267</v>
      </c>
    </row>
    <row r="311" spans="1:17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s="9">
        <f t="shared" si="12"/>
        <v>41134.751550925925</v>
      </c>
      <c r="L311" s="9">
        <f t="shared" si="13"/>
        <v>41155.751550925925</v>
      </c>
      <c r="M311" s="10">
        <f t="shared" si="14"/>
        <v>2012</v>
      </c>
      <c r="N311" t="b">
        <v>1</v>
      </c>
      <c r="O311">
        <v>238</v>
      </c>
      <c r="P311" t="b">
        <v>1</v>
      </c>
      <c r="Q311" t="s">
        <v>8267</v>
      </c>
    </row>
    <row r="312" spans="1:17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s="9">
        <f t="shared" si="12"/>
        <v>40821.183136574073</v>
      </c>
      <c r="L312" s="9">
        <f t="shared" si="13"/>
        <v>40836.083333333336</v>
      </c>
      <c r="M312" s="10">
        <f t="shared" si="14"/>
        <v>2011</v>
      </c>
      <c r="N312" t="b">
        <v>1</v>
      </c>
      <c r="O312">
        <v>36</v>
      </c>
      <c r="P312" t="b">
        <v>1</v>
      </c>
      <c r="Q312" t="s">
        <v>8267</v>
      </c>
    </row>
    <row r="313" spans="1:17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s="9">
        <f t="shared" si="12"/>
        <v>40868.219814814816</v>
      </c>
      <c r="L313" s="9">
        <f t="shared" si="13"/>
        <v>40909.332638888889</v>
      </c>
      <c r="M313" s="10">
        <f t="shared" si="14"/>
        <v>2012</v>
      </c>
      <c r="N313" t="b">
        <v>1</v>
      </c>
      <c r="O313">
        <v>150</v>
      </c>
      <c r="P313" t="b">
        <v>1</v>
      </c>
      <c r="Q313" t="s">
        <v>8267</v>
      </c>
    </row>
    <row r="314" spans="1:17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s="9">
        <f t="shared" si="12"/>
        <v>41348.877685185187</v>
      </c>
      <c r="L314" s="9">
        <f t="shared" si="13"/>
        <v>41378.877685185187</v>
      </c>
      <c r="M314" s="10">
        <f t="shared" si="14"/>
        <v>2013</v>
      </c>
      <c r="N314" t="b">
        <v>1</v>
      </c>
      <c r="O314">
        <v>146</v>
      </c>
      <c r="P314" t="b">
        <v>1</v>
      </c>
      <c r="Q314" t="s">
        <v>8267</v>
      </c>
    </row>
    <row r="315" spans="1:17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s="9">
        <f t="shared" si="12"/>
        <v>40357.227939814817</v>
      </c>
      <c r="L315" s="9">
        <f t="shared" si="13"/>
        <v>40401.665972222225</v>
      </c>
      <c r="M315" s="10">
        <f t="shared" si="14"/>
        <v>2010</v>
      </c>
      <c r="N315" t="b">
        <v>1</v>
      </c>
      <c r="O315">
        <v>222</v>
      </c>
      <c r="P315" t="b">
        <v>1</v>
      </c>
      <c r="Q315" t="s">
        <v>8267</v>
      </c>
    </row>
    <row r="316" spans="1:17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s="9">
        <f t="shared" si="12"/>
        <v>41304.833194444444</v>
      </c>
      <c r="L316" s="9">
        <f t="shared" si="13"/>
        <v>41334.833194444444</v>
      </c>
      <c r="M316" s="10">
        <f t="shared" si="14"/>
        <v>2013</v>
      </c>
      <c r="N316" t="b">
        <v>1</v>
      </c>
      <c r="O316">
        <v>120</v>
      </c>
      <c r="P316" t="b">
        <v>1</v>
      </c>
      <c r="Q316" t="s">
        <v>8267</v>
      </c>
    </row>
    <row r="317" spans="1:17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s="9">
        <f t="shared" si="12"/>
        <v>41113.77238425926</v>
      </c>
      <c r="L317" s="9">
        <f t="shared" si="13"/>
        <v>41143.77238425926</v>
      </c>
      <c r="M317" s="10">
        <f t="shared" si="14"/>
        <v>2012</v>
      </c>
      <c r="N317" t="b">
        <v>1</v>
      </c>
      <c r="O317">
        <v>126</v>
      </c>
      <c r="P317" t="b">
        <v>1</v>
      </c>
      <c r="Q317" t="s">
        <v>8267</v>
      </c>
    </row>
    <row r="318" spans="1:17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s="9">
        <f t="shared" si="12"/>
        <v>41950.923576388886</v>
      </c>
      <c r="L318" s="9">
        <f t="shared" si="13"/>
        <v>41984.207638888889</v>
      </c>
      <c r="M318" s="10">
        <f t="shared" si="14"/>
        <v>2014</v>
      </c>
      <c r="N318" t="b">
        <v>1</v>
      </c>
      <c r="O318">
        <v>158</v>
      </c>
      <c r="P318" t="b">
        <v>1</v>
      </c>
      <c r="Q318" t="s">
        <v>8267</v>
      </c>
    </row>
    <row r="319" spans="1:17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s="9">
        <f t="shared" si="12"/>
        <v>41589.676886574074</v>
      </c>
      <c r="L319" s="9">
        <f t="shared" si="13"/>
        <v>41619.676886574074</v>
      </c>
      <c r="M319" s="10">
        <f t="shared" si="14"/>
        <v>2013</v>
      </c>
      <c r="N319" t="b">
        <v>1</v>
      </c>
      <c r="O319">
        <v>316</v>
      </c>
      <c r="P319" t="b">
        <v>1</v>
      </c>
      <c r="Q319" t="s">
        <v>8267</v>
      </c>
    </row>
    <row r="320" spans="1:17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s="9">
        <f t="shared" si="12"/>
        <v>41330.038784722223</v>
      </c>
      <c r="L320" s="9">
        <f t="shared" si="13"/>
        <v>41359.997118055559</v>
      </c>
      <c r="M320" s="10">
        <f t="shared" si="14"/>
        <v>2013</v>
      </c>
      <c r="N320" t="b">
        <v>1</v>
      </c>
      <c r="O320">
        <v>284</v>
      </c>
      <c r="P320" t="b">
        <v>1</v>
      </c>
      <c r="Q320" t="s">
        <v>8267</v>
      </c>
    </row>
    <row r="321" spans="1:17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s="9">
        <f t="shared" si="12"/>
        <v>40123.83829861111</v>
      </c>
      <c r="L321" s="9">
        <f t="shared" si="13"/>
        <v>40211.332638888889</v>
      </c>
      <c r="M321" s="10">
        <f t="shared" si="14"/>
        <v>2010</v>
      </c>
      <c r="N321" t="b">
        <v>1</v>
      </c>
      <c r="O321">
        <v>51</v>
      </c>
      <c r="P321" t="b">
        <v>1</v>
      </c>
      <c r="Q321" t="s">
        <v>8267</v>
      </c>
    </row>
    <row r="322" spans="1:17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s="9">
        <f t="shared" si="12"/>
        <v>42331.551307870366</v>
      </c>
      <c r="L322" s="9">
        <f t="shared" si="13"/>
        <v>42360.958333333328</v>
      </c>
      <c r="M322" s="10">
        <f t="shared" si="14"/>
        <v>2015</v>
      </c>
      <c r="N322" t="b">
        <v>1</v>
      </c>
      <c r="O322">
        <v>158</v>
      </c>
      <c r="P322" t="b">
        <v>1</v>
      </c>
      <c r="Q322" t="s">
        <v>8267</v>
      </c>
    </row>
    <row r="323" spans="1:17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s="9">
        <f t="shared" ref="K323:K386" si="15">(((J323/60)/60)/24)+DATE(1970,1,1)</f>
        <v>42647.446597222224</v>
      </c>
      <c r="L323" s="9">
        <f t="shared" ref="L323:L386" si="16">(((I323/60)/60)/24)+DATE(1970,1,1)</f>
        <v>42682.488263888896</v>
      </c>
      <c r="M323" s="10">
        <f t="shared" ref="M323:M386" si="17">YEAR(L323)</f>
        <v>2016</v>
      </c>
      <c r="N323" t="b">
        <v>1</v>
      </c>
      <c r="O323">
        <v>337</v>
      </c>
      <c r="P323" t="b">
        <v>1</v>
      </c>
      <c r="Q323" t="s">
        <v>8267</v>
      </c>
    </row>
    <row r="324" spans="1:17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s="9">
        <f t="shared" si="15"/>
        <v>42473.57</v>
      </c>
      <c r="L324" s="9">
        <f t="shared" si="16"/>
        <v>42503.57</v>
      </c>
      <c r="M324" s="10">
        <f t="shared" si="17"/>
        <v>2016</v>
      </c>
      <c r="N324" t="b">
        <v>1</v>
      </c>
      <c r="O324">
        <v>186</v>
      </c>
      <c r="P324" t="b">
        <v>1</v>
      </c>
      <c r="Q324" t="s">
        <v>8267</v>
      </c>
    </row>
    <row r="325" spans="1:17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s="9">
        <f t="shared" si="15"/>
        <v>42697.32136574074</v>
      </c>
      <c r="L325" s="9">
        <f t="shared" si="16"/>
        <v>42725.332638888889</v>
      </c>
      <c r="M325" s="10">
        <f t="shared" si="17"/>
        <v>2016</v>
      </c>
      <c r="N325" t="b">
        <v>1</v>
      </c>
      <c r="O325">
        <v>58</v>
      </c>
      <c r="P325" t="b">
        <v>1</v>
      </c>
      <c r="Q325" t="s">
        <v>8267</v>
      </c>
    </row>
    <row r="326" spans="1:17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s="9">
        <f t="shared" si="15"/>
        <v>42184.626250000001</v>
      </c>
      <c r="L326" s="9">
        <f t="shared" si="16"/>
        <v>42217.626250000001</v>
      </c>
      <c r="M326" s="10">
        <f t="shared" si="17"/>
        <v>2015</v>
      </c>
      <c r="N326" t="b">
        <v>1</v>
      </c>
      <c r="O326">
        <v>82</v>
      </c>
      <c r="P326" t="b">
        <v>1</v>
      </c>
      <c r="Q326" t="s">
        <v>8267</v>
      </c>
    </row>
    <row r="327" spans="1:17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s="9">
        <f t="shared" si="15"/>
        <v>42689.187881944439</v>
      </c>
      <c r="L327" s="9">
        <f t="shared" si="16"/>
        <v>42724.187881944439</v>
      </c>
      <c r="M327" s="10">
        <f t="shared" si="17"/>
        <v>2016</v>
      </c>
      <c r="N327" t="b">
        <v>1</v>
      </c>
      <c r="O327">
        <v>736</v>
      </c>
      <c r="P327" t="b">
        <v>1</v>
      </c>
      <c r="Q327" t="s">
        <v>8267</v>
      </c>
    </row>
    <row r="328" spans="1:17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s="9">
        <f t="shared" si="15"/>
        <v>42775.314884259264</v>
      </c>
      <c r="L328" s="9">
        <f t="shared" si="16"/>
        <v>42808.956250000003</v>
      </c>
      <c r="M328" s="10">
        <f t="shared" si="17"/>
        <v>2017</v>
      </c>
      <c r="N328" t="b">
        <v>1</v>
      </c>
      <c r="O328">
        <v>1151</v>
      </c>
      <c r="P328" t="b">
        <v>1</v>
      </c>
      <c r="Q328" t="s">
        <v>8267</v>
      </c>
    </row>
    <row r="329" spans="1:17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s="9">
        <f t="shared" si="15"/>
        <v>42058.235289351855</v>
      </c>
      <c r="L329" s="9">
        <f t="shared" si="16"/>
        <v>42085.333333333328</v>
      </c>
      <c r="M329" s="10">
        <f t="shared" si="17"/>
        <v>2015</v>
      </c>
      <c r="N329" t="b">
        <v>1</v>
      </c>
      <c r="O329">
        <v>34</v>
      </c>
      <c r="P329" t="b">
        <v>1</v>
      </c>
      <c r="Q329" t="s">
        <v>8267</v>
      </c>
    </row>
    <row r="330" spans="1:17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s="9">
        <f t="shared" si="15"/>
        <v>42278.946620370371</v>
      </c>
      <c r="L330" s="9">
        <f t="shared" si="16"/>
        <v>42309.166666666672</v>
      </c>
      <c r="M330" s="10">
        <f t="shared" si="17"/>
        <v>2015</v>
      </c>
      <c r="N330" t="b">
        <v>1</v>
      </c>
      <c r="O330">
        <v>498</v>
      </c>
      <c r="P330" t="b">
        <v>1</v>
      </c>
      <c r="Q330" t="s">
        <v>8267</v>
      </c>
    </row>
    <row r="331" spans="1:17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s="9">
        <f t="shared" si="15"/>
        <v>42291.46674768519</v>
      </c>
      <c r="L331" s="9">
        <f t="shared" si="16"/>
        <v>42315.166666666672</v>
      </c>
      <c r="M331" s="10">
        <f t="shared" si="17"/>
        <v>2015</v>
      </c>
      <c r="N331" t="b">
        <v>1</v>
      </c>
      <c r="O331">
        <v>167</v>
      </c>
      <c r="P331" t="b">
        <v>1</v>
      </c>
      <c r="Q331" t="s">
        <v>8267</v>
      </c>
    </row>
    <row r="332" spans="1:17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s="9">
        <f t="shared" si="15"/>
        <v>41379.515775462962</v>
      </c>
      <c r="L332" s="9">
        <f t="shared" si="16"/>
        <v>41411.165972222225</v>
      </c>
      <c r="M332" s="10">
        <f t="shared" si="17"/>
        <v>2013</v>
      </c>
      <c r="N332" t="b">
        <v>1</v>
      </c>
      <c r="O332">
        <v>340</v>
      </c>
      <c r="P332" t="b">
        <v>1</v>
      </c>
      <c r="Q332" t="s">
        <v>8267</v>
      </c>
    </row>
    <row r="333" spans="1:17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s="9">
        <f t="shared" si="15"/>
        <v>42507.581412037034</v>
      </c>
      <c r="L333" s="9">
        <f t="shared" si="16"/>
        <v>42538.581412037034</v>
      </c>
      <c r="M333" s="10">
        <f t="shared" si="17"/>
        <v>2016</v>
      </c>
      <c r="N333" t="b">
        <v>1</v>
      </c>
      <c r="O333">
        <v>438</v>
      </c>
      <c r="P333" t="b">
        <v>1</v>
      </c>
      <c r="Q333" t="s">
        <v>8267</v>
      </c>
    </row>
    <row r="334" spans="1:17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s="9">
        <f t="shared" si="15"/>
        <v>42263.680289351847</v>
      </c>
      <c r="L334" s="9">
        <f t="shared" si="16"/>
        <v>42305.333333333328</v>
      </c>
      <c r="M334" s="10">
        <f t="shared" si="17"/>
        <v>2015</v>
      </c>
      <c r="N334" t="b">
        <v>1</v>
      </c>
      <c r="O334">
        <v>555</v>
      </c>
      <c r="P334" t="b">
        <v>1</v>
      </c>
      <c r="Q334" t="s">
        <v>8267</v>
      </c>
    </row>
    <row r="335" spans="1:17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s="9">
        <f t="shared" si="15"/>
        <v>42437.636469907404</v>
      </c>
      <c r="L335" s="9">
        <f t="shared" si="16"/>
        <v>42467.59480324074</v>
      </c>
      <c r="M335" s="10">
        <f t="shared" si="17"/>
        <v>2016</v>
      </c>
      <c r="N335" t="b">
        <v>1</v>
      </c>
      <c r="O335">
        <v>266</v>
      </c>
      <c r="P335" t="b">
        <v>1</v>
      </c>
      <c r="Q335" t="s">
        <v>8267</v>
      </c>
    </row>
    <row r="336" spans="1:17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s="9">
        <f t="shared" si="15"/>
        <v>42101.682372685187</v>
      </c>
      <c r="L336" s="9">
        <f t="shared" si="16"/>
        <v>42139.791666666672</v>
      </c>
      <c r="M336" s="10">
        <f t="shared" si="17"/>
        <v>2015</v>
      </c>
      <c r="N336" t="b">
        <v>1</v>
      </c>
      <c r="O336">
        <v>69</v>
      </c>
      <c r="P336" t="b">
        <v>1</v>
      </c>
      <c r="Q336" t="s">
        <v>8267</v>
      </c>
    </row>
    <row r="337" spans="1:17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s="9">
        <f t="shared" si="15"/>
        <v>42101.737442129626</v>
      </c>
      <c r="L337" s="9">
        <f t="shared" si="16"/>
        <v>42132.916666666672</v>
      </c>
      <c r="M337" s="10">
        <f t="shared" si="17"/>
        <v>2015</v>
      </c>
      <c r="N337" t="b">
        <v>1</v>
      </c>
      <c r="O337">
        <v>80</v>
      </c>
      <c r="P337" t="b">
        <v>1</v>
      </c>
      <c r="Q337" t="s">
        <v>8267</v>
      </c>
    </row>
    <row r="338" spans="1:17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s="9">
        <f t="shared" si="15"/>
        <v>42291.596273148149</v>
      </c>
      <c r="L338" s="9">
        <f t="shared" si="16"/>
        <v>42321.637939814813</v>
      </c>
      <c r="M338" s="10">
        <f t="shared" si="17"/>
        <v>2015</v>
      </c>
      <c r="N338" t="b">
        <v>1</v>
      </c>
      <c r="O338">
        <v>493</v>
      </c>
      <c r="P338" t="b">
        <v>1</v>
      </c>
      <c r="Q338" t="s">
        <v>8267</v>
      </c>
    </row>
    <row r="339" spans="1:17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s="9">
        <f t="shared" si="15"/>
        <v>42047.128564814819</v>
      </c>
      <c r="L339" s="9">
        <f t="shared" si="16"/>
        <v>42077.086898148147</v>
      </c>
      <c r="M339" s="10">
        <f t="shared" si="17"/>
        <v>2015</v>
      </c>
      <c r="N339" t="b">
        <v>1</v>
      </c>
      <c r="O339">
        <v>31</v>
      </c>
      <c r="P339" t="b">
        <v>1</v>
      </c>
      <c r="Q339" t="s">
        <v>8267</v>
      </c>
    </row>
    <row r="340" spans="1:17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s="9">
        <f t="shared" si="15"/>
        <v>42559.755671296298</v>
      </c>
      <c r="L340" s="9">
        <f t="shared" si="16"/>
        <v>42616.041666666672</v>
      </c>
      <c r="M340" s="10">
        <f t="shared" si="17"/>
        <v>2016</v>
      </c>
      <c r="N340" t="b">
        <v>1</v>
      </c>
      <c r="O340">
        <v>236</v>
      </c>
      <c r="P340" t="b">
        <v>1</v>
      </c>
      <c r="Q340" t="s">
        <v>8267</v>
      </c>
    </row>
    <row r="341" spans="1:17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s="9">
        <f t="shared" si="15"/>
        <v>42093.760046296295</v>
      </c>
      <c r="L341" s="9">
        <f t="shared" si="16"/>
        <v>42123.760046296295</v>
      </c>
      <c r="M341" s="10">
        <f t="shared" si="17"/>
        <v>2015</v>
      </c>
      <c r="N341" t="b">
        <v>1</v>
      </c>
      <c r="O341">
        <v>89</v>
      </c>
      <c r="P341" t="b">
        <v>1</v>
      </c>
      <c r="Q341" t="s">
        <v>8267</v>
      </c>
    </row>
    <row r="342" spans="1:17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s="9">
        <f t="shared" si="15"/>
        <v>42772.669062500005</v>
      </c>
      <c r="L342" s="9">
        <f t="shared" si="16"/>
        <v>42802.875</v>
      </c>
      <c r="M342" s="10">
        <f t="shared" si="17"/>
        <v>2017</v>
      </c>
      <c r="N342" t="b">
        <v>1</v>
      </c>
      <c r="O342">
        <v>299</v>
      </c>
      <c r="P342" t="b">
        <v>1</v>
      </c>
      <c r="Q342" t="s">
        <v>8267</v>
      </c>
    </row>
    <row r="343" spans="1:17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s="9">
        <f t="shared" si="15"/>
        <v>41894.879606481481</v>
      </c>
      <c r="L343" s="9">
        <f t="shared" si="16"/>
        <v>41913.165972222225</v>
      </c>
      <c r="M343" s="10">
        <f t="shared" si="17"/>
        <v>2014</v>
      </c>
      <c r="N343" t="b">
        <v>1</v>
      </c>
      <c r="O343">
        <v>55</v>
      </c>
      <c r="P343" t="b">
        <v>1</v>
      </c>
      <c r="Q343" t="s">
        <v>8267</v>
      </c>
    </row>
    <row r="344" spans="1:17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s="9">
        <f t="shared" si="15"/>
        <v>42459.780844907407</v>
      </c>
      <c r="L344" s="9">
        <f t="shared" si="16"/>
        <v>42489.780844907407</v>
      </c>
      <c r="M344" s="10">
        <f t="shared" si="17"/>
        <v>2016</v>
      </c>
      <c r="N344" t="b">
        <v>1</v>
      </c>
      <c r="O344">
        <v>325</v>
      </c>
      <c r="P344" t="b">
        <v>1</v>
      </c>
      <c r="Q344" t="s">
        <v>8267</v>
      </c>
    </row>
    <row r="345" spans="1:17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s="9">
        <f t="shared" si="15"/>
        <v>41926.73778935185</v>
      </c>
      <c r="L345" s="9">
        <f t="shared" si="16"/>
        <v>41957.125</v>
      </c>
      <c r="M345" s="10">
        <f t="shared" si="17"/>
        <v>2014</v>
      </c>
      <c r="N345" t="b">
        <v>1</v>
      </c>
      <c r="O345">
        <v>524</v>
      </c>
      <c r="P345" t="b">
        <v>1</v>
      </c>
      <c r="Q345" t="s">
        <v>8267</v>
      </c>
    </row>
    <row r="346" spans="1:17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s="9">
        <f t="shared" si="15"/>
        <v>42111.970995370371</v>
      </c>
      <c r="L346" s="9">
        <f t="shared" si="16"/>
        <v>42156.097222222219</v>
      </c>
      <c r="M346" s="10">
        <f t="shared" si="17"/>
        <v>2015</v>
      </c>
      <c r="N346" t="b">
        <v>1</v>
      </c>
      <c r="O346">
        <v>285</v>
      </c>
      <c r="P346" t="b">
        <v>1</v>
      </c>
      <c r="Q346" t="s">
        <v>8267</v>
      </c>
    </row>
    <row r="347" spans="1:17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s="9">
        <f t="shared" si="15"/>
        <v>42114.944328703699</v>
      </c>
      <c r="L347" s="9">
        <f t="shared" si="16"/>
        <v>42144.944328703699</v>
      </c>
      <c r="M347" s="10">
        <f t="shared" si="17"/>
        <v>2015</v>
      </c>
      <c r="N347" t="b">
        <v>1</v>
      </c>
      <c r="O347">
        <v>179</v>
      </c>
      <c r="P347" t="b">
        <v>1</v>
      </c>
      <c r="Q347" t="s">
        <v>8267</v>
      </c>
    </row>
    <row r="348" spans="1:17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s="9">
        <f t="shared" si="15"/>
        <v>42261.500243055561</v>
      </c>
      <c r="L348" s="9">
        <f t="shared" si="16"/>
        <v>42291.500243055561</v>
      </c>
      <c r="M348" s="10">
        <f t="shared" si="17"/>
        <v>2015</v>
      </c>
      <c r="N348" t="b">
        <v>1</v>
      </c>
      <c r="O348">
        <v>188</v>
      </c>
      <c r="P348" t="b">
        <v>1</v>
      </c>
      <c r="Q348" t="s">
        <v>8267</v>
      </c>
    </row>
    <row r="349" spans="1:17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s="9">
        <f t="shared" si="15"/>
        <v>42292.495474537034</v>
      </c>
      <c r="L349" s="9">
        <f t="shared" si="16"/>
        <v>42322.537141203706</v>
      </c>
      <c r="M349" s="10">
        <f t="shared" si="17"/>
        <v>2015</v>
      </c>
      <c r="N349" t="b">
        <v>1</v>
      </c>
      <c r="O349">
        <v>379</v>
      </c>
      <c r="P349" t="b">
        <v>1</v>
      </c>
      <c r="Q349" t="s">
        <v>8267</v>
      </c>
    </row>
    <row r="350" spans="1:17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s="9">
        <f t="shared" si="15"/>
        <v>42207.58699074074</v>
      </c>
      <c r="L350" s="9">
        <f t="shared" si="16"/>
        <v>42237.58699074074</v>
      </c>
      <c r="M350" s="10">
        <f t="shared" si="17"/>
        <v>2015</v>
      </c>
      <c r="N350" t="b">
        <v>1</v>
      </c>
      <c r="O350">
        <v>119</v>
      </c>
      <c r="P350" t="b">
        <v>1</v>
      </c>
      <c r="Q350" t="s">
        <v>8267</v>
      </c>
    </row>
    <row r="351" spans="1:17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s="9">
        <f t="shared" si="15"/>
        <v>42760.498935185184</v>
      </c>
      <c r="L351" s="9">
        <f t="shared" si="16"/>
        <v>42790.498935185184</v>
      </c>
      <c r="M351" s="10">
        <f t="shared" si="17"/>
        <v>2017</v>
      </c>
      <c r="N351" t="b">
        <v>1</v>
      </c>
      <c r="O351">
        <v>167</v>
      </c>
      <c r="P351" t="b">
        <v>1</v>
      </c>
      <c r="Q351" t="s">
        <v>8267</v>
      </c>
    </row>
    <row r="352" spans="1:17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s="9">
        <f t="shared" si="15"/>
        <v>42586.066076388888</v>
      </c>
      <c r="L352" s="9">
        <f t="shared" si="16"/>
        <v>42624.165972222225</v>
      </c>
      <c r="M352" s="10">
        <f t="shared" si="17"/>
        <v>2016</v>
      </c>
      <c r="N352" t="b">
        <v>1</v>
      </c>
      <c r="O352">
        <v>221</v>
      </c>
      <c r="P352" t="b">
        <v>1</v>
      </c>
      <c r="Q352" t="s">
        <v>8267</v>
      </c>
    </row>
    <row r="353" spans="1:17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s="9">
        <f t="shared" si="15"/>
        <v>42427.964745370366</v>
      </c>
      <c r="L353" s="9">
        <f t="shared" si="16"/>
        <v>42467.923078703709</v>
      </c>
      <c r="M353" s="10">
        <f t="shared" si="17"/>
        <v>2016</v>
      </c>
      <c r="N353" t="b">
        <v>1</v>
      </c>
      <c r="O353">
        <v>964</v>
      </c>
      <c r="P353" t="b">
        <v>1</v>
      </c>
      <c r="Q353" t="s">
        <v>8267</v>
      </c>
    </row>
    <row r="354" spans="1:17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s="9">
        <f t="shared" si="15"/>
        <v>41890.167453703703</v>
      </c>
      <c r="L354" s="9">
        <f t="shared" si="16"/>
        <v>41920.167453703703</v>
      </c>
      <c r="M354" s="10">
        <f t="shared" si="17"/>
        <v>2014</v>
      </c>
      <c r="N354" t="b">
        <v>1</v>
      </c>
      <c r="O354">
        <v>286</v>
      </c>
      <c r="P354" t="b">
        <v>1</v>
      </c>
      <c r="Q354" t="s">
        <v>8267</v>
      </c>
    </row>
    <row r="355" spans="1:17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s="9">
        <f t="shared" si="15"/>
        <v>42297.791886574079</v>
      </c>
      <c r="L355" s="9">
        <f t="shared" si="16"/>
        <v>42327.833553240736</v>
      </c>
      <c r="M355" s="10">
        <f t="shared" si="17"/>
        <v>2015</v>
      </c>
      <c r="N355" t="b">
        <v>1</v>
      </c>
      <c r="O355">
        <v>613</v>
      </c>
      <c r="P355" t="b">
        <v>1</v>
      </c>
      <c r="Q355" t="s">
        <v>8267</v>
      </c>
    </row>
    <row r="356" spans="1:17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s="9">
        <f t="shared" si="15"/>
        <v>42438.827789351853</v>
      </c>
      <c r="L356" s="9">
        <f t="shared" si="16"/>
        <v>42468.786122685182</v>
      </c>
      <c r="M356" s="10">
        <f t="shared" si="17"/>
        <v>2016</v>
      </c>
      <c r="N356" t="b">
        <v>1</v>
      </c>
      <c r="O356">
        <v>29</v>
      </c>
      <c r="P356" t="b">
        <v>1</v>
      </c>
      <c r="Q356" t="s">
        <v>8267</v>
      </c>
    </row>
    <row r="357" spans="1:17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s="9">
        <f t="shared" si="15"/>
        <v>41943.293912037036</v>
      </c>
      <c r="L357" s="9">
        <f t="shared" si="16"/>
        <v>41974.3355787037</v>
      </c>
      <c r="M357" s="10">
        <f t="shared" si="17"/>
        <v>2014</v>
      </c>
      <c r="N357" t="b">
        <v>1</v>
      </c>
      <c r="O357">
        <v>165</v>
      </c>
      <c r="P357" t="b">
        <v>1</v>
      </c>
      <c r="Q357" t="s">
        <v>8267</v>
      </c>
    </row>
    <row r="358" spans="1:17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s="9">
        <f t="shared" si="15"/>
        <v>42415.803159722222</v>
      </c>
      <c r="L358" s="9">
        <f t="shared" si="16"/>
        <v>42445.761493055557</v>
      </c>
      <c r="M358" s="10">
        <f t="shared" si="17"/>
        <v>2016</v>
      </c>
      <c r="N358" t="b">
        <v>1</v>
      </c>
      <c r="O358">
        <v>97</v>
      </c>
      <c r="P358" t="b">
        <v>1</v>
      </c>
      <c r="Q358" t="s">
        <v>8267</v>
      </c>
    </row>
    <row r="359" spans="1:17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s="9">
        <f t="shared" si="15"/>
        <v>42078.222187499996</v>
      </c>
      <c r="L359" s="9">
        <f t="shared" si="16"/>
        <v>42118.222187499996</v>
      </c>
      <c r="M359" s="10">
        <f t="shared" si="17"/>
        <v>2015</v>
      </c>
      <c r="N359" t="b">
        <v>1</v>
      </c>
      <c r="O359">
        <v>303</v>
      </c>
      <c r="P359" t="b">
        <v>1</v>
      </c>
      <c r="Q359" t="s">
        <v>8267</v>
      </c>
    </row>
    <row r="360" spans="1:17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s="9">
        <f t="shared" si="15"/>
        <v>42507.860196759255</v>
      </c>
      <c r="L360" s="9">
        <f t="shared" si="16"/>
        <v>42536.625</v>
      </c>
      <c r="M360" s="10">
        <f t="shared" si="17"/>
        <v>2016</v>
      </c>
      <c r="N360" t="b">
        <v>1</v>
      </c>
      <c r="O360">
        <v>267</v>
      </c>
      <c r="P360" t="b">
        <v>1</v>
      </c>
      <c r="Q360" t="s">
        <v>8267</v>
      </c>
    </row>
    <row r="361" spans="1:17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s="9">
        <f t="shared" si="15"/>
        <v>41935.070486111108</v>
      </c>
      <c r="L361" s="9">
        <f t="shared" si="16"/>
        <v>41957.216666666667</v>
      </c>
      <c r="M361" s="10">
        <f t="shared" si="17"/>
        <v>2014</v>
      </c>
      <c r="N361" t="b">
        <v>1</v>
      </c>
      <c r="O361">
        <v>302</v>
      </c>
      <c r="P361" t="b">
        <v>1</v>
      </c>
      <c r="Q361" t="s">
        <v>8267</v>
      </c>
    </row>
    <row r="362" spans="1:17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s="9">
        <f t="shared" si="15"/>
        <v>42163.897916666669</v>
      </c>
      <c r="L362" s="9">
        <f t="shared" si="16"/>
        <v>42208.132638888885</v>
      </c>
      <c r="M362" s="10">
        <f t="shared" si="17"/>
        <v>2015</v>
      </c>
      <c r="N362" t="b">
        <v>0</v>
      </c>
      <c r="O362">
        <v>87</v>
      </c>
      <c r="P362" t="b">
        <v>1</v>
      </c>
      <c r="Q362" t="s">
        <v>8267</v>
      </c>
    </row>
    <row r="363" spans="1:17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s="9">
        <f t="shared" si="15"/>
        <v>41936.001226851848</v>
      </c>
      <c r="L363" s="9">
        <f t="shared" si="16"/>
        <v>41966.042893518519</v>
      </c>
      <c r="M363" s="10">
        <f t="shared" si="17"/>
        <v>2014</v>
      </c>
      <c r="N363" t="b">
        <v>0</v>
      </c>
      <c r="O363">
        <v>354</v>
      </c>
      <c r="P363" t="b">
        <v>1</v>
      </c>
      <c r="Q363" t="s">
        <v>8267</v>
      </c>
    </row>
    <row r="364" spans="1:17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s="9">
        <f t="shared" si="15"/>
        <v>41837.210543981484</v>
      </c>
      <c r="L364" s="9">
        <f t="shared" si="16"/>
        <v>41859</v>
      </c>
      <c r="M364" s="10">
        <f t="shared" si="17"/>
        <v>2014</v>
      </c>
      <c r="N364" t="b">
        <v>0</v>
      </c>
      <c r="O364">
        <v>86</v>
      </c>
      <c r="P364" t="b">
        <v>1</v>
      </c>
      <c r="Q364" t="s">
        <v>8267</v>
      </c>
    </row>
    <row r="365" spans="1:17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s="9">
        <f t="shared" si="15"/>
        <v>40255.744629629626</v>
      </c>
      <c r="L365" s="9">
        <f t="shared" si="16"/>
        <v>40300.806944444441</v>
      </c>
      <c r="M365" s="10">
        <f t="shared" si="17"/>
        <v>2010</v>
      </c>
      <c r="N365" t="b">
        <v>0</v>
      </c>
      <c r="O365">
        <v>26</v>
      </c>
      <c r="P365" t="b">
        <v>1</v>
      </c>
      <c r="Q365" t="s">
        <v>8267</v>
      </c>
    </row>
    <row r="366" spans="1:17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s="9">
        <f t="shared" si="15"/>
        <v>41780.859629629631</v>
      </c>
      <c r="L366" s="9">
        <f t="shared" si="16"/>
        <v>41811.165972222225</v>
      </c>
      <c r="M366" s="10">
        <f t="shared" si="17"/>
        <v>2014</v>
      </c>
      <c r="N366" t="b">
        <v>0</v>
      </c>
      <c r="O366">
        <v>113</v>
      </c>
      <c r="P366" t="b">
        <v>1</v>
      </c>
      <c r="Q366" t="s">
        <v>8267</v>
      </c>
    </row>
    <row r="367" spans="1:17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s="9">
        <f t="shared" si="15"/>
        <v>41668.606469907405</v>
      </c>
      <c r="L367" s="9">
        <f t="shared" si="16"/>
        <v>41698.606469907405</v>
      </c>
      <c r="M367" s="10">
        <f t="shared" si="17"/>
        <v>2014</v>
      </c>
      <c r="N367" t="b">
        <v>0</v>
      </c>
      <c r="O367">
        <v>65</v>
      </c>
      <c r="P367" t="b">
        <v>1</v>
      </c>
      <c r="Q367" t="s">
        <v>8267</v>
      </c>
    </row>
    <row r="368" spans="1:17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s="9">
        <f t="shared" si="15"/>
        <v>41019.793032407404</v>
      </c>
      <c r="L368" s="9">
        <f t="shared" si="16"/>
        <v>41049.793032407404</v>
      </c>
      <c r="M368" s="10">
        <f t="shared" si="17"/>
        <v>2012</v>
      </c>
      <c r="N368" t="b">
        <v>0</v>
      </c>
      <c r="O368">
        <v>134</v>
      </c>
      <c r="P368" t="b">
        <v>1</v>
      </c>
      <c r="Q368" t="s">
        <v>8267</v>
      </c>
    </row>
    <row r="369" spans="1:17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s="9">
        <f t="shared" si="15"/>
        <v>41355.577291666668</v>
      </c>
      <c r="L369" s="9">
        <f t="shared" si="16"/>
        <v>41395.207638888889</v>
      </c>
      <c r="M369" s="10">
        <f t="shared" si="17"/>
        <v>2013</v>
      </c>
      <c r="N369" t="b">
        <v>0</v>
      </c>
      <c r="O369">
        <v>119</v>
      </c>
      <c r="P369" t="b">
        <v>1</v>
      </c>
      <c r="Q369" t="s">
        <v>8267</v>
      </c>
    </row>
    <row r="370" spans="1:17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s="9">
        <f t="shared" si="15"/>
        <v>42043.605578703704</v>
      </c>
      <c r="L370" s="9">
        <f t="shared" si="16"/>
        <v>42078.563912037032</v>
      </c>
      <c r="M370" s="10">
        <f t="shared" si="17"/>
        <v>2015</v>
      </c>
      <c r="N370" t="b">
        <v>0</v>
      </c>
      <c r="O370">
        <v>159</v>
      </c>
      <c r="P370" t="b">
        <v>1</v>
      </c>
      <c r="Q370" t="s">
        <v>8267</v>
      </c>
    </row>
    <row r="371" spans="1:17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s="9">
        <f t="shared" si="15"/>
        <v>40893.551724537036</v>
      </c>
      <c r="L371" s="9">
        <f t="shared" si="16"/>
        <v>40923.551724537036</v>
      </c>
      <c r="M371" s="10">
        <f t="shared" si="17"/>
        <v>2012</v>
      </c>
      <c r="N371" t="b">
        <v>0</v>
      </c>
      <c r="O371">
        <v>167</v>
      </c>
      <c r="P371" t="b">
        <v>1</v>
      </c>
      <c r="Q371" t="s">
        <v>8267</v>
      </c>
    </row>
    <row r="372" spans="1:17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s="9">
        <f t="shared" si="15"/>
        <v>42711.795138888891</v>
      </c>
      <c r="L372" s="9">
        <f t="shared" si="16"/>
        <v>42741.795138888891</v>
      </c>
      <c r="M372" s="10">
        <f t="shared" si="17"/>
        <v>2017</v>
      </c>
      <c r="N372" t="b">
        <v>0</v>
      </c>
      <c r="O372">
        <v>43</v>
      </c>
      <c r="P372" t="b">
        <v>1</v>
      </c>
      <c r="Q372" t="s">
        <v>8267</v>
      </c>
    </row>
    <row r="373" spans="1:17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s="9">
        <f t="shared" si="15"/>
        <v>41261.767812500002</v>
      </c>
      <c r="L373" s="9">
        <f t="shared" si="16"/>
        <v>41306.767812500002</v>
      </c>
      <c r="M373" s="10">
        <f t="shared" si="17"/>
        <v>2013</v>
      </c>
      <c r="N373" t="b">
        <v>0</v>
      </c>
      <c r="O373">
        <v>1062</v>
      </c>
      <c r="P373" t="b">
        <v>1</v>
      </c>
      <c r="Q373" t="s">
        <v>8267</v>
      </c>
    </row>
    <row r="374" spans="1:17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s="9">
        <f t="shared" si="15"/>
        <v>42425.576898148152</v>
      </c>
      <c r="L374" s="9">
        <f t="shared" si="16"/>
        <v>42465.666666666672</v>
      </c>
      <c r="M374" s="10">
        <f t="shared" si="17"/>
        <v>2016</v>
      </c>
      <c r="N374" t="b">
        <v>0</v>
      </c>
      <c r="O374">
        <v>9</v>
      </c>
      <c r="P374" t="b">
        <v>1</v>
      </c>
      <c r="Q374" t="s">
        <v>8267</v>
      </c>
    </row>
    <row r="375" spans="1:17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s="9">
        <f t="shared" si="15"/>
        <v>41078.91201388889</v>
      </c>
      <c r="L375" s="9">
        <f t="shared" si="16"/>
        <v>41108.91201388889</v>
      </c>
      <c r="M375" s="10">
        <f t="shared" si="17"/>
        <v>2012</v>
      </c>
      <c r="N375" t="b">
        <v>0</v>
      </c>
      <c r="O375">
        <v>89</v>
      </c>
      <c r="P375" t="b">
        <v>1</v>
      </c>
      <c r="Q375" t="s">
        <v>8267</v>
      </c>
    </row>
    <row r="376" spans="1:17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s="9">
        <f t="shared" si="15"/>
        <v>40757.889247685183</v>
      </c>
      <c r="L376" s="9">
        <f t="shared" si="16"/>
        <v>40802.889247685183</v>
      </c>
      <c r="M376" s="10">
        <f t="shared" si="17"/>
        <v>2011</v>
      </c>
      <c r="N376" t="b">
        <v>0</v>
      </c>
      <c r="O376">
        <v>174</v>
      </c>
      <c r="P376" t="b">
        <v>1</v>
      </c>
      <c r="Q376" t="s">
        <v>8267</v>
      </c>
    </row>
    <row r="377" spans="1:17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s="9">
        <f t="shared" si="15"/>
        <v>41657.985081018516</v>
      </c>
      <c r="L377" s="9">
        <f t="shared" si="16"/>
        <v>41699.720833333333</v>
      </c>
      <c r="M377" s="10">
        <f t="shared" si="17"/>
        <v>2014</v>
      </c>
      <c r="N377" t="b">
        <v>0</v>
      </c>
      <c r="O377">
        <v>14</v>
      </c>
      <c r="P377" t="b">
        <v>1</v>
      </c>
      <c r="Q377" t="s">
        <v>8267</v>
      </c>
    </row>
    <row r="378" spans="1:17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s="9">
        <f t="shared" si="15"/>
        <v>42576.452731481477</v>
      </c>
      <c r="L378" s="9">
        <f t="shared" si="16"/>
        <v>42607.452731481477</v>
      </c>
      <c r="M378" s="10">
        <f t="shared" si="17"/>
        <v>2016</v>
      </c>
      <c r="N378" t="b">
        <v>0</v>
      </c>
      <c r="O378">
        <v>48</v>
      </c>
      <c r="P378" t="b">
        <v>1</v>
      </c>
      <c r="Q378" t="s">
        <v>8267</v>
      </c>
    </row>
    <row r="379" spans="1:17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s="9">
        <f t="shared" si="15"/>
        <v>42292.250787037032</v>
      </c>
      <c r="L379" s="9">
        <f t="shared" si="16"/>
        <v>42322.292361111111</v>
      </c>
      <c r="M379" s="10">
        <f t="shared" si="17"/>
        <v>2015</v>
      </c>
      <c r="N379" t="b">
        <v>0</v>
      </c>
      <c r="O379">
        <v>133</v>
      </c>
      <c r="P379" t="b">
        <v>1</v>
      </c>
      <c r="Q379" t="s">
        <v>8267</v>
      </c>
    </row>
    <row r="380" spans="1:17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s="9">
        <f t="shared" si="15"/>
        <v>42370.571851851855</v>
      </c>
      <c r="L380" s="9">
        <f t="shared" si="16"/>
        <v>42394.994444444441</v>
      </c>
      <c r="M380" s="10">
        <f t="shared" si="17"/>
        <v>2016</v>
      </c>
      <c r="N380" t="b">
        <v>0</v>
      </c>
      <c r="O380">
        <v>83</v>
      </c>
      <c r="P380" t="b">
        <v>1</v>
      </c>
      <c r="Q380" t="s">
        <v>8267</v>
      </c>
    </row>
    <row r="381" spans="1:17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s="9">
        <f t="shared" si="15"/>
        <v>40987.688333333332</v>
      </c>
      <c r="L381" s="9">
        <f t="shared" si="16"/>
        <v>41032.688333333332</v>
      </c>
      <c r="M381" s="10">
        <f t="shared" si="17"/>
        <v>2012</v>
      </c>
      <c r="N381" t="b">
        <v>0</v>
      </c>
      <c r="O381">
        <v>149</v>
      </c>
      <c r="P381" t="b">
        <v>1</v>
      </c>
      <c r="Q381" t="s">
        <v>8267</v>
      </c>
    </row>
    <row r="382" spans="1:17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s="9">
        <f t="shared" si="15"/>
        <v>42367.719814814816</v>
      </c>
      <c r="L382" s="9">
        <f t="shared" si="16"/>
        <v>42392.719814814816</v>
      </c>
      <c r="M382" s="10">
        <f t="shared" si="17"/>
        <v>2016</v>
      </c>
      <c r="N382" t="b">
        <v>0</v>
      </c>
      <c r="O382">
        <v>49</v>
      </c>
      <c r="P382" t="b">
        <v>1</v>
      </c>
      <c r="Q382" t="s">
        <v>8267</v>
      </c>
    </row>
    <row r="383" spans="1:17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s="9">
        <f t="shared" si="15"/>
        <v>41085.698113425926</v>
      </c>
      <c r="L383" s="9">
        <f t="shared" si="16"/>
        <v>41120.208333333336</v>
      </c>
      <c r="M383" s="10">
        <f t="shared" si="17"/>
        <v>2012</v>
      </c>
      <c r="N383" t="b">
        <v>0</v>
      </c>
      <c r="O383">
        <v>251</v>
      </c>
      <c r="P383" t="b">
        <v>1</v>
      </c>
      <c r="Q383" t="s">
        <v>8267</v>
      </c>
    </row>
    <row r="384" spans="1:17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s="9">
        <f t="shared" si="15"/>
        <v>41144.709490740745</v>
      </c>
      <c r="L384" s="9">
        <f t="shared" si="16"/>
        <v>41158.709490740745</v>
      </c>
      <c r="M384" s="10">
        <f t="shared" si="17"/>
        <v>2012</v>
      </c>
      <c r="N384" t="b">
        <v>0</v>
      </c>
      <c r="O384">
        <v>22</v>
      </c>
      <c r="P384" t="b">
        <v>1</v>
      </c>
      <c r="Q384" t="s">
        <v>8267</v>
      </c>
    </row>
    <row r="385" spans="1:17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s="9">
        <f t="shared" si="15"/>
        <v>41755.117581018516</v>
      </c>
      <c r="L385" s="9">
        <f t="shared" si="16"/>
        <v>41778.117581018516</v>
      </c>
      <c r="M385" s="10">
        <f t="shared" si="17"/>
        <v>2014</v>
      </c>
      <c r="N385" t="b">
        <v>0</v>
      </c>
      <c r="O385">
        <v>48</v>
      </c>
      <c r="P385" t="b">
        <v>1</v>
      </c>
      <c r="Q385" t="s">
        <v>8267</v>
      </c>
    </row>
    <row r="386" spans="1:17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s="9">
        <f t="shared" si="15"/>
        <v>41980.781793981485</v>
      </c>
      <c r="L386" s="9">
        <f t="shared" si="16"/>
        <v>42010.781793981485</v>
      </c>
      <c r="M386" s="10">
        <f t="shared" si="17"/>
        <v>2015</v>
      </c>
      <c r="N386" t="b">
        <v>0</v>
      </c>
      <c r="O386">
        <v>383</v>
      </c>
      <c r="P386" t="b">
        <v>1</v>
      </c>
      <c r="Q386" t="s">
        <v>8267</v>
      </c>
    </row>
    <row r="387" spans="1:17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s="9">
        <f t="shared" ref="K387:K450" si="18">(((J387/60)/60)/24)+DATE(1970,1,1)</f>
        <v>41934.584502314814</v>
      </c>
      <c r="L387" s="9">
        <f t="shared" ref="L387:L450" si="19">(((I387/60)/60)/24)+DATE(1970,1,1)</f>
        <v>41964.626168981486</v>
      </c>
      <c r="M387" s="10">
        <f t="shared" ref="M387:M450" si="20">YEAR(L387)</f>
        <v>2014</v>
      </c>
      <c r="N387" t="b">
        <v>0</v>
      </c>
      <c r="O387">
        <v>237</v>
      </c>
      <c r="P387" t="b">
        <v>1</v>
      </c>
      <c r="Q387" t="s">
        <v>8267</v>
      </c>
    </row>
    <row r="388" spans="1:17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s="9">
        <f t="shared" si="18"/>
        <v>42211.951284722221</v>
      </c>
      <c r="L388" s="9">
        <f t="shared" si="19"/>
        <v>42226.951284722221</v>
      </c>
      <c r="M388" s="10">
        <f t="shared" si="20"/>
        <v>2015</v>
      </c>
      <c r="N388" t="b">
        <v>0</v>
      </c>
      <c r="O388">
        <v>13</v>
      </c>
      <c r="P388" t="b">
        <v>1</v>
      </c>
      <c r="Q388" t="s">
        <v>8267</v>
      </c>
    </row>
    <row r="389" spans="1:17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s="9">
        <f t="shared" si="18"/>
        <v>42200.67659722222</v>
      </c>
      <c r="L389" s="9">
        <f t="shared" si="19"/>
        <v>42231.25</v>
      </c>
      <c r="M389" s="10">
        <f t="shared" si="20"/>
        <v>2015</v>
      </c>
      <c r="N389" t="b">
        <v>0</v>
      </c>
      <c r="O389">
        <v>562</v>
      </c>
      <c r="P389" t="b">
        <v>1</v>
      </c>
      <c r="Q389" t="s">
        <v>8267</v>
      </c>
    </row>
    <row r="390" spans="1:17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s="9">
        <f t="shared" si="18"/>
        <v>42549.076157407413</v>
      </c>
      <c r="L390" s="9">
        <f t="shared" si="19"/>
        <v>42579.076157407413</v>
      </c>
      <c r="M390" s="10">
        <f t="shared" si="20"/>
        <v>2016</v>
      </c>
      <c r="N390" t="b">
        <v>0</v>
      </c>
      <c r="O390">
        <v>71</v>
      </c>
      <c r="P390" t="b">
        <v>1</v>
      </c>
      <c r="Q390" t="s">
        <v>8267</v>
      </c>
    </row>
    <row r="391" spans="1:17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s="9">
        <f t="shared" si="18"/>
        <v>41674.063078703701</v>
      </c>
      <c r="L391" s="9">
        <f t="shared" si="19"/>
        <v>41705.957638888889</v>
      </c>
      <c r="M391" s="10">
        <f t="shared" si="20"/>
        <v>2014</v>
      </c>
      <c r="N391" t="b">
        <v>0</v>
      </c>
      <c r="O391">
        <v>1510</v>
      </c>
      <c r="P391" t="b">
        <v>1</v>
      </c>
      <c r="Q391" t="s">
        <v>8267</v>
      </c>
    </row>
    <row r="392" spans="1:17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s="9">
        <f t="shared" si="18"/>
        <v>42112.036712962959</v>
      </c>
      <c r="L392" s="9">
        <f t="shared" si="19"/>
        <v>42132.036712962959</v>
      </c>
      <c r="M392" s="10">
        <f t="shared" si="20"/>
        <v>2015</v>
      </c>
      <c r="N392" t="b">
        <v>0</v>
      </c>
      <c r="O392">
        <v>14</v>
      </c>
      <c r="P392" t="b">
        <v>1</v>
      </c>
      <c r="Q392" t="s">
        <v>8267</v>
      </c>
    </row>
    <row r="393" spans="1:17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s="9">
        <f t="shared" si="18"/>
        <v>40865.042256944449</v>
      </c>
      <c r="L393" s="9">
        <f t="shared" si="19"/>
        <v>40895.040972222225</v>
      </c>
      <c r="M393" s="10">
        <f t="shared" si="20"/>
        <v>2011</v>
      </c>
      <c r="N393" t="b">
        <v>0</v>
      </c>
      <c r="O393">
        <v>193</v>
      </c>
      <c r="P393" t="b">
        <v>1</v>
      </c>
      <c r="Q393" t="s">
        <v>8267</v>
      </c>
    </row>
    <row r="394" spans="1:17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s="9">
        <f t="shared" si="18"/>
        <v>40763.717256944445</v>
      </c>
      <c r="L394" s="9">
        <f t="shared" si="19"/>
        <v>40794.125</v>
      </c>
      <c r="M394" s="10">
        <f t="shared" si="20"/>
        <v>2011</v>
      </c>
      <c r="N394" t="b">
        <v>0</v>
      </c>
      <c r="O394">
        <v>206</v>
      </c>
      <c r="P394" t="b">
        <v>1</v>
      </c>
      <c r="Q394" t="s">
        <v>8267</v>
      </c>
    </row>
    <row r="395" spans="1:17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s="9">
        <f t="shared" si="18"/>
        <v>41526.708935185183</v>
      </c>
      <c r="L395" s="9">
        <f t="shared" si="19"/>
        <v>41557.708935185183</v>
      </c>
      <c r="M395" s="10">
        <f t="shared" si="20"/>
        <v>2013</v>
      </c>
      <c r="N395" t="b">
        <v>0</v>
      </c>
      <c r="O395">
        <v>351</v>
      </c>
      <c r="P395" t="b">
        <v>1</v>
      </c>
      <c r="Q395" t="s">
        <v>8267</v>
      </c>
    </row>
    <row r="396" spans="1:17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s="9">
        <f t="shared" si="18"/>
        <v>42417.818078703705</v>
      </c>
      <c r="L396" s="9">
        <f t="shared" si="19"/>
        <v>42477.776412037041</v>
      </c>
      <c r="M396" s="10">
        <f t="shared" si="20"/>
        <v>2016</v>
      </c>
      <c r="N396" t="b">
        <v>0</v>
      </c>
      <c r="O396">
        <v>50</v>
      </c>
      <c r="P396" t="b">
        <v>1</v>
      </c>
      <c r="Q396" t="s">
        <v>8267</v>
      </c>
    </row>
    <row r="397" spans="1:17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s="9">
        <f t="shared" si="18"/>
        <v>40990.909259259257</v>
      </c>
      <c r="L397" s="9">
        <f t="shared" si="19"/>
        <v>41026.897222222222</v>
      </c>
      <c r="M397" s="10">
        <f t="shared" si="20"/>
        <v>2012</v>
      </c>
      <c r="N397" t="b">
        <v>0</v>
      </c>
      <c r="O397">
        <v>184</v>
      </c>
      <c r="P397" t="b">
        <v>1</v>
      </c>
      <c r="Q397" t="s">
        <v>8267</v>
      </c>
    </row>
    <row r="398" spans="1:17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s="9">
        <f t="shared" si="18"/>
        <v>41082.564884259256</v>
      </c>
      <c r="L398" s="9">
        <f t="shared" si="19"/>
        <v>41097.564884259256</v>
      </c>
      <c r="M398" s="10">
        <f t="shared" si="20"/>
        <v>2012</v>
      </c>
      <c r="N398" t="b">
        <v>0</v>
      </c>
      <c r="O398">
        <v>196</v>
      </c>
      <c r="P398" t="b">
        <v>1</v>
      </c>
      <c r="Q398" t="s">
        <v>8267</v>
      </c>
    </row>
    <row r="399" spans="1:17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s="9">
        <f t="shared" si="18"/>
        <v>40379.776435185187</v>
      </c>
      <c r="L399" s="9">
        <f t="shared" si="19"/>
        <v>40422.155555555553</v>
      </c>
      <c r="M399" s="10">
        <f t="shared" si="20"/>
        <v>2010</v>
      </c>
      <c r="N399" t="b">
        <v>0</v>
      </c>
      <c r="O399">
        <v>229</v>
      </c>
      <c r="P399" t="b">
        <v>1</v>
      </c>
      <c r="Q399" t="s">
        <v>8267</v>
      </c>
    </row>
    <row r="400" spans="1:17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s="9">
        <f t="shared" si="18"/>
        <v>42078.793124999997</v>
      </c>
      <c r="L400" s="9">
        <f t="shared" si="19"/>
        <v>42123.793124999997</v>
      </c>
      <c r="M400" s="10">
        <f t="shared" si="20"/>
        <v>2015</v>
      </c>
      <c r="N400" t="b">
        <v>0</v>
      </c>
      <c r="O400">
        <v>67</v>
      </c>
      <c r="P400" t="b">
        <v>1</v>
      </c>
      <c r="Q400" t="s">
        <v>8267</v>
      </c>
    </row>
    <row r="401" spans="1:17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s="9">
        <f t="shared" si="18"/>
        <v>42687.875775462962</v>
      </c>
      <c r="L401" s="9">
        <f t="shared" si="19"/>
        <v>42718.5</v>
      </c>
      <c r="M401" s="10">
        <f t="shared" si="20"/>
        <v>2016</v>
      </c>
      <c r="N401" t="b">
        <v>0</v>
      </c>
      <c r="O401">
        <v>95</v>
      </c>
      <c r="P401" t="b">
        <v>1</v>
      </c>
      <c r="Q401" t="s">
        <v>8267</v>
      </c>
    </row>
    <row r="402" spans="1:17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s="9">
        <f t="shared" si="18"/>
        <v>41745.635960648149</v>
      </c>
      <c r="L402" s="9">
        <f t="shared" si="19"/>
        <v>41776.145833333336</v>
      </c>
      <c r="M402" s="10">
        <f t="shared" si="20"/>
        <v>2014</v>
      </c>
      <c r="N402" t="b">
        <v>0</v>
      </c>
      <c r="O402">
        <v>62</v>
      </c>
      <c r="P402" t="b">
        <v>1</v>
      </c>
      <c r="Q402" t="s">
        <v>8267</v>
      </c>
    </row>
    <row r="403" spans="1:17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s="9">
        <f t="shared" si="18"/>
        <v>40732.842245370368</v>
      </c>
      <c r="L403" s="9">
        <f t="shared" si="19"/>
        <v>40762.842245370368</v>
      </c>
      <c r="M403" s="10">
        <f t="shared" si="20"/>
        <v>2011</v>
      </c>
      <c r="N403" t="b">
        <v>0</v>
      </c>
      <c r="O403">
        <v>73</v>
      </c>
      <c r="P403" t="b">
        <v>1</v>
      </c>
      <c r="Q403" t="s">
        <v>8267</v>
      </c>
    </row>
    <row r="404" spans="1:17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s="9">
        <f t="shared" si="18"/>
        <v>42292.539548611108</v>
      </c>
      <c r="L404" s="9">
        <f t="shared" si="19"/>
        <v>42313.58121527778</v>
      </c>
      <c r="M404" s="10">
        <f t="shared" si="20"/>
        <v>2015</v>
      </c>
      <c r="N404" t="b">
        <v>0</v>
      </c>
      <c r="O404">
        <v>43</v>
      </c>
      <c r="P404" t="b">
        <v>1</v>
      </c>
      <c r="Q404" t="s">
        <v>8267</v>
      </c>
    </row>
    <row r="405" spans="1:17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s="9">
        <f t="shared" si="18"/>
        <v>40718.310659722221</v>
      </c>
      <c r="L405" s="9">
        <f t="shared" si="19"/>
        <v>40765.297222222223</v>
      </c>
      <c r="M405" s="10">
        <f t="shared" si="20"/>
        <v>2011</v>
      </c>
      <c r="N405" t="b">
        <v>0</v>
      </c>
      <c r="O405">
        <v>70</v>
      </c>
      <c r="P405" t="b">
        <v>1</v>
      </c>
      <c r="Q405" t="s">
        <v>8267</v>
      </c>
    </row>
    <row r="406" spans="1:17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s="9">
        <f t="shared" si="18"/>
        <v>41646.628032407411</v>
      </c>
      <c r="L406" s="9">
        <f t="shared" si="19"/>
        <v>41675.961111111108</v>
      </c>
      <c r="M406" s="10">
        <f t="shared" si="20"/>
        <v>2014</v>
      </c>
      <c r="N406" t="b">
        <v>0</v>
      </c>
      <c r="O406">
        <v>271</v>
      </c>
      <c r="P406" t="b">
        <v>1</v>
      </c>
      <c r="Q406" t="s">
        <v>8267</v>
      </c>
    </row>
    <row r="407" spans="1:17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s="9">
        <f t="shared" si="18"/>
        <v>41674.08494212963</v>
      </c>
      <c r="L407" s="9">
        <f t="shared" si="19"/>
        <v>41704.08494212963</v>
      </c>
      <c r="M407" s="10">
        <f t="shared" si="20"/>
        <v>2014</v>
      </c>
      <c r="N407" t="b">
        <v>0</v>
      </c>
      <c r="O407">
        <v>55</v>
      </c>
      <c r="P407" t="b">
        <v>1</v>
      </c>
      <c r="Q407" t="s">
        <v>8267</v>
      </c>
    </row>
    <row r="408" spans="1:17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s="9">
        <f t="shared" si="18"/>
        <v>40638.162465277775</v>
      </c>
      <c r="L408" s="9">
        <f t="shared" si="19"/>
        <v>40672.249305555553</v>
      </c>
      <c r="M408" s="10">
        <f t="shared" si="20"/>
        <v>2011</v>
      </c>
      <c r="N408" t="b">
        <v>0</v>
      </c>
      <c r="O408">
        <v>35</v>
      </c>
      <c r="P408" t="b">
        <v>1</v>
      </c>
      <c r="Q408" t="s">
        <v>8267</v>
      </c>
    </row>
    <row r="409" spans="1:17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s="9">
        <f t="shared" si="18"/>
        <v>40806.870949074073</v>
      </c>
      <c r="L409" s="9">
        <f t="shared" si="19"/>
        <v>40866.912615740745</v>
      </c>
      <c r="M409" s="10">
        <f t="shared" si="20"/>
        <v>2011</v>
      </c>
      <c r="N409" t="b">
        <v>0</v>
      </c>
      <c r="O409">
        <v>22</v>
      </c>
      <c r="P409" t="b">
        <v>1</v>
      </c>
      <c r="Q409" t="s">
        <v>8267</v>
      </c>
    </row>
    <row r="410" spans="1:17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s="9">
        <f t="shared" si="18"/>
        <v>41543.735995370371</v>
      </c>
      <c r="L410" s="9">
        <f t="shared" si="19"/>
        <v>41583.777662037035</v>
      </c>
      <c r="M410" s="10">
        <f t="shared" si="20"/>
        <v>2013</v>
      </c>
      <c r="N410" t="b">
        <v>0</v>
      </c>
      <c r="O410">
        <v>38</v>
      </c>
      <c r="P410" t="b">
        <v>1</v>
      </c>
      <c r="Q410" t="s">
        <v>8267</v>
      </c>
    </row>
    <row r="411" spans="1:17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s="9">
        <f t="shared" si="18"/>
        <v>42543.862777777773</v>
      </c>
      <c r="L411" s="9">
        <f t="shared" si="19"/>
        <v>42573.862777777773</v>
      </c>
      <c r="M411" s="10">
        <f t="shared" si="20"/>
        <v>2016</v>
      </c>
      <c r="N411" t="b">
        <v>0</v>
      </c>
      <c r="O411">
        <v>15</v>
      </c>
      <c r="P411" t="b">
        <v>1</v>
      </c>
      <c r="Q411" t="s">
        <v>8267</v>
      </c>
    </row>
    <row r="412" spans="1:17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s="9">
        <f t="shared" si="18"/>
        <v>42113.981446759266</v>
      </c>
      <c r="L412" s="9">
        <f t="shared" si="19"/>
        <v>42173.981446759266</v>
      </c>
      <c r="M412" s="10">
        <f t="shared" si="20"/>
        <v>2015</v>
      </c>
      <c r="N412" t="b">
        <v>0</v>
      </c>
      <c r="O412">
        <v>7</v>
      </c>
      <c r="P412" t="b">
        <v>1</v>
      </c>
      <c r="Q412" t="s">
        <v>8267</v>
      </c>
    </row>
    <row r="413" spans="1:17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s="9">
        <f t="shared" si="18"/>
        <v>41598.17597222222</v>
      </c>
      <c r="L413" s="9">
        <f t="shared" si="19"/>
        <v>41630.208333333336</v>
      </c>
      <c r="M413" s="10">
        <f t="shared" si="20"/>
        <v>2013</v>
      </c>
      <c r="N413" t="b">
        <v>0</v>
      </c>
      <c r="O413">
        <v>241</v>
      </c>
      <c r="P413" t="b">
        <v>1</v>
      </c>
      <c r="Q413" t="s">
        <v>8267</v>
      </c>
    </row>
    <row r="414" spans="1:17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s="9">
        <f t="shared" si="18"/>
        <v>41099.742800925924</v>
      </c>
      <c r="L414" s="9">
        <f t="shared" si="19"/>
        <v>41115.742800925924</v>
      </c>
      <c r="M414" s="10">
        <f t="shared" si="20"/>
        <v>2012</v>
      </c>
      <c r="N414" t="b">
        <v>0</v>
      </c>
      <c r="O414">
        <v>55</v>
      </c>
      <c r="P414" t="b">
        <v>1</v>
      </c>
      <c r="Q414" t="s">
        <v>8267</v>
      </c>
    </row>
    <row r="415" spans="1:17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s="9">
        <f t="shared" si="18"/>
        <v>41079.877442129626</v>
      </c>
      <c r="L415" s="9">
        <f t="shared" si="19"/>
        <v>41109.877442129626</v>
      </c>
      <c r="M415" s="10">
        <f t="shared" si="20"/>
        <v>2012</v>
      </c>
      <c r="N415" t="b">
        <v>0</v>
      </c>
      <c r="O415">
        <v>171</v>
      </c>
      <c r="P415" t="b">
        <v>1</v>
      </c>
      <c r="Q415" t="s">
        <v>8267</v>
      </c>
    </row>
    <row r="416" spans="1:17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s="9">
        <f t="shared" si="18"/>
        <v>41529.063252314816</v>
      </c>
      <c r="L416" s="9">
        <f t="shared" si="19"/>
        <v>41559.063252314816</v>
      </c>
      <c r="M416" s="10">
        <f t="shared" si="20"/>
        <v>2013</v>
      </c>
      <c r="N416" t="b">
        <v>0</v>
      </c>
      <c r="O416">
        <v>208</v>
      </c>
      <c r="P416" t="b">
        <v>1</v>
      </c>
      <c r="Q416" t="s">
        <v>8267</v>
      </c>
    </row>
    <row r="417" spans="1:17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s="9">
        <f t="shared" si="18"/>
        <v>41904.851875</v>
      </c>
      <c r="L417" s="9">
        <f t="shared" si="19"/>
        <v>41929.5</v>
      </c>
      <c r="M417" s="10">
        <f t="shared" si="20"/>
        <v>2014</v>
      </c>
      <c r="N417" t="b">
        <v>0</v>
      </c>
      <c r="O417">
        <v>21</v>
      </c>
      <c r="P417" t="b">
        <v>1</v>
      </c>
      <c r="Q417" t="s">
        <v>8267</v>
      </c>
    </row>
    <row r="418" spans="1:17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s="9">
        <f t="shared" si="18"/>
        <v>41648.396192129629</v>
      </c>
      <c r="L418" s="9">
        <f t="shared" si="19"/>
        <v>41678.396192129629</v>
      </c>
      <c r="M418" s="10">
        <f t="shared" si="20"/>
        <v>2014</v>
      </c>
      <c r="N418" t="b">
        <v>0</v>
      </c>
      <c r="O418">
        <v>25</v>
      </c>
      <c r="P418" t="b">
        <v>1</v>
      </c>
      <c r="Q418" t="s">
        <v>8267</v>
      </c>
    </row>
    <row r="419" spans="1:17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s="9">
        <f t="shared" si="18"/>
        <v>41360.970601851855</v>
      </c>
      <c r="L419" s="9">
        <f t="shared" si="19"/>
        <v>41372.189583333333</v>
      </c>
      <c r="M419" s="10">
        <f t="shared" si="20"/>
        <v>2013</v>
      </c>
      <c r="N419" t="b">
        <v>0</v>
      </c>
      <c r="O419">
        <v>52</v>
      </c>
      <c r="P419" t="b">
        <v>1</v>
      </c>
      <c r="Q419" t="s">
        <v>8267</v>
      </c>
    </row>
    <row r="420" spans="1:17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s="9">
        <f t="shared" si="18"/>
        <v>42178.282372685186</v>
      </c>
      <c r="L420" s="9">
        <f t="shared" si="19"/>
        <v>42208.282372685186</v>
      </c>
      <c r="M420" s="10">
        <f t="shared" si="20"/>
        <v>2015</v>
      </c>
      <c r="N420" t="b">
        <v>0</v>
      </c>
      <c r="O420">
        <v>104</v>
      </c>
      <c r="P420" t="b">
        <v>1</v>
      </c>
      <c r="Q420" t="s">
        <v>8267</v>
      </c>
    </row>
    <row r="421" spans="1:17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s="9">
        <f t="shared" si="18"/>
        <v>41394.842442129629</v>
      </c>
      <c r="L421" s="9">
        <f t="shared" si="19"/>
        <v>41454.842442129629</v>
      </c>
      <c r="M421" s="10">
        <f t="shared" si="20"/>
        <v>2013</v>
      </c>
      <c r="N421" t="b">
        <v>0</v>
      </c>
      <c r="O421">
        <v>73</v>
      </c>
      <c r="P421" t="b">
        <v>1</v>
      </c>
      <c r="Q421" t="s">
        <v>8267</v>
      </c>
    </row>
    <row r="422" spans="1:17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s="9">
        <f t="shared" si="18"/>
        <v>41682.23646990741</v>
      </c>
      <c r="L422" s="9">
        <f t="shared" si="19"/>
        <v>41712.194803240738</v>
      </c>
      <c r="M422" s="10">
        <f t="shared" si="20"/>
        <v>2014</v>
      </c>
      <c r="N422" t="b">
        <v>0</v>
      </c>
      <c r="O422">
        <v>3</v>
      </c>
      <c r="P422" t="b">
        <v>0</v>
      </c>
      <c r="Q422" t="s">
        <v>8268</v>
      </c>
    </row>
    <row r="423" spans="1:17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s="9">
        <f t="shared" si="18"/>
        <v>42177.491388888884</v>
      </c>
      <c r="L423" s="9">
        <f t="shared" si="19"/>
        <v>42237.491388888884</v>
      </c>
      <c r="M423" s="10">
        <f t="shared" si="20"/>
        <v>2015</v>
      </c>
      <c r="N423" t="b">
        <v>0</v>
      </c>
      <c r="O423">
        <v>6</v>
      </c>
      <c r="P423" t="b">
        <v>0</v>
      </c>
      <c r="Q423" t="s">
        <v>8268</v>
      </c>
    </row>
    <row r="424" spans="1:17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s="9">
        <f t="shared" si="18"/>
        <v>41863.260381944441</v>
      </c>
      <c r="L424" s="9">
        <f t="shared" si="19"/>
        <v>41893.260381944441</v>
      </c>
      <c r="M424" s="10">
        <f t="shared" si="20"/>
        <v>2014</v>
      </c>
      <c r="N424" t="b">
        <v>0</v>
      </c>
      <c r="O424">
        <v>12</v>
      </c>
      <c r="P424" t="b">
        <v>0</v>
      </c>
      <c r="Q424" t="s">
        <v>8268</v>
      </c>
    </row>
    <row r="425" spans="1:17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s="9">
        <f t="shared" si="18"/>
        <v>41400.92627314815</v>
      </c>
      <c r="L425" s="9">
        <f t="shared" si="19"/>
        <v>41430.92627314815</v>
      </c>
      <c r="M425" s="10">
        <f t="shared" si="20"/>
        <v>2013</v>
      </c>
      <c r="N425" t="b">
        <v>0</v>
      </c>
      <c r="O425">
        <v>13</v>
      </c>
      <c r="P425" t="b">
        <v>0</v>
      </c>
      <c r="Q425" t="s">
        <v>8268</v>
      </c>
    </row>
    <row r="426" spans="1:17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s="9">
        <f t="shared" si="18"/>
        <v>40934.376145833332</v>
      </c>
      <c r="L426" s="9">
        <f t="shared" si="19"/>
        <v>40994.334479166668</v>
      </c>
      <c r="M426" s="10">
        <f t="shared" si="20"/>
        <v>2012</v>
      </c>
      <c r="N426" t="b">
        <v>0</v>
      </c>
      <c r="O426">
        <v>5</v>
      </c>
      <c r="P426" t="b">
        <v>0</v>
      </c>
      <c r="Q426" t="s">
        <v>8268</v>
      </c>
    </row>
    <row r="427" spans="1:17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s="9">
        <f t="shared" si="18"/>
        <v>42275.861157407402</v>
      </c>
      <c r="L427" s="9">
        <f t="shared" si="19"/>
        <v>42335.902824074074</v>
      </c>
      <c r="M427" s="10">
        <f t="shared" si="20"/>
        <v>2015</v>
      </c>
      <c r="N427" t="b">
        <v>0</v>
      </c>
      <c r="O427">
        <v>2</v>
      </c>
      <c r="P427" t="b">
        <v>0</v>
      </c>
      <c r="Q427" t="s">
        <v>8268</v>
      </c>
    </row>
    <row r="428" spans="1:17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s="9">
        <f t="shared" si="18"/>
        <v>42400.711967592593</v>
      </c>
      <c r="L428" s="9">
        <f t="shared" si="19"/>
        <v>42430.711967592593</v>
      </c>
      <c r="M428" s="10">
        <f t="shared" si="20"/>
        <v>2016</v>
      </c>
      <c r="N428" t="b">
        <v>0</v>
      </c>
      <c r="O428">
        <v>8</v>
      </c>
      <c r="P428" t="b">
        <v>0</v>
      </c>
      <c r="Q428" t="s">
        <v>8268</v>
      </c>
    </row>
    <row r="429" spans="1:17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s="9">
        <f t="shared" si="18"/>
        <v>42285.909027777772</v>
      </c>
      <c r="L429" s="9">
        <f t="shared" si="19"/>
        <v>42299.790972222225</v>
      </c>
      <c r="M429" s="10">
        <f t="shared" si="20"/>
        <v>2015</v>
      </c>
      <c r="N429" t="b">
        <v>0</v>
      </c>
      <c r="O429">
        <v>0</v>
      </c>
      <c r="P429" t="b">
        <v>0</v>
      </c>
      <c r="Q429" t="s">
        <v>8268</v>
      </c>
    </row>
    <row r="430" spans="1:17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s="9">
        <f t="shared" si="18"/>
        <v>41778.766724537039</v>
      </c>
      <c r="L430" s="9">
        <f t="shared" si="19"/>
        <v>41806.916666666664</v>
      </c>
      <c r="M430" s="10">
        <f t="shared" si="20"/>
        <v>2014</v>
      </c>
      <c r="N430" t="b">
        <v>0</v>
      </c>
      <c r="O430">
        <v>13</v>
      </c>
      <c r="P430" t="b">
        <v>0</v>
      </c>
      <c r="Q430" t="s">
        <v>8268</v>
      </c>
    </row>
    <row r="431" spans="1:17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s="9">
        <f t="shared" si="18"/>
        <v>40070.901412037041</v>
      </c>
      <c r="L431" s="9">
        <f t="shared" si="19"/>
        <v>40144.207638888889</v>
      </c>
      <c r="M431" s="10">
        <f t="shared" si="20"/>
        <v>2009</v>
      </c>
      <c r="N431" t="b">
        <v>0</v>
      </c>
      <c r="O431">
        <v>0</v>
      </c>
      <c r="P431" t="b">
        <v>0</v>
      </c>
      <c r="Q431" t="s">
        <v>8268</v>
      </c>
    </row>
    <row r="432" spans="1:17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s="9">
        <f t="shared" si="18"/>
        <v>41513.107256944444</v>
      </c>
      <c r="L432" s="9">
        <f t="shared" si="19"/>
        <v>41528.107256944444</v>
      </c>
      <c r="M432" s="10">
        <f t="shared" si="20"/>
        <v>2013</v>
      </c>
      <c r="N432" t="b">
        <v>0</v>
      </c>
      <c r="O432">
        <v>5</v>
      </c>
      <c r="P432" t="b">
        <v>0</v>
      </c>
      <c r="Q432" t="s">
        <v>8268</v>
      </c>
    </row>
    <row r="433" spans="1:17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s="9">
        <f t="shared" si="18"/>
        <v>42526.871331018512</v>
      </c>
      <c r="L433" s="9">
        <f t="shared" si="19"/>
        <v>42556.871331018512</v>
      </c>
      <c r="M433" s="10">
        <f t="shared" si="20"/>
        <v>2016</v>
      </c>
      <c r="N433" t="b">
        <v>0</v>
      </c>
      <c r="O433">
        <v>8</v>
      </c>
      <c r="P433" t="b">
        <v>0</v>
      </c>
      <c r="Q433" t="s">
        <v>8268</v>
      </c>
    </row>
    <row r="434" spans="1:17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s="9">
        <f t="shared" si="18"/>
        <v>42238.726631944446</v>
      </c>
      <c r="L434" s="9">
        <f t="shared" si="19"/>
        <v>42298.726631944446</v>
      </c>
      <c r="M434" s="10">
        <f t="shared" si="20"/>
        <v>2015</v>
      </c>
      <c r="N434" t="b">
        <v>0</v>
      </c>
      <c r="O434">
        <v>8</v>
      </c>
      <c r="P434" t="b">
        <v>0</v>
      </c>
      <c r="Q434" t="s">
        <v>8268</v>
      </c>
    </row>
    <row r="435" spans="1:17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s="9">
        <f t="shared" si="18"/>
        <v>42228.629884259266</v>
      </c>
      <c r="L435" s="9">
        <f t="shared" si="19"/>
        <v>42288.629884259266</v>
      </c>
      <c r="M435" s="10">
        <f t="shared" si="20"/>
        <v>2015</v>
      </c>
      <c r="N435" t="b">
        <v>0</v>
      </c>
      <c r="O435">
        <v>0</v>
      </c>
      <c r="P435" t="b">
        <v>0</v>
      </c>
      <c r="Q435" t="s">
        <v>8268</v>
      </c>
    </row>
    <row r="436" spans="1:17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s="9">
        <f t="shared" si="18"/>
        <v>41576.834513888891</v>
      </c>
      <c r="L436" s="9">
        <f t="shared" si="19"/>
        <v>41609.876180555555</v>
      </c>
      <c r="M436" s="10">
        <f t="shared" si="20"/>
        <v>2013</v>
      </c>
      <c r="N436" t="b">
        <v>0</v>
      </c>
      <c r="O436">
        <v>2</v>
      </c>
      <c r="P436" t="b">
        <v>0</v>
      </c>
      <c r="Q436" t="s">
        <v>8268</v>
      </c>
    </row>
    <row r="437" spans="1:17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s="9">
        <f t="shared" si="18"/>
        <v>41500.747453703705</v>
      </c>
      <c r="L437" s="9">
        <f t="shared" si="19"/>
        <v>41530.747453703705</v>
      </c>
      <c r="M437" s="10">
        <f t="shared" si="20"/>
        <v>2013</v>
      </c>
      <c r="N437" t="b">
        <v>0</v>
      </c>
      <c r="O437">
        <v>3</v>
      </c>
      <c r="P437" t="b">
        <v>0</v>
      </c>
      <c r="Q437" t="s">
        <v>8268</v>
      </c>
    </row>
    <row r="438" spans="1:17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s="9">
        <f t="shared" si="18"/>
        <v>41456.36241898148</v>
      </c>
      <c r="L438" s="9">
        <f t="shared" si="19"/>
        <v>41486.36241898148</v>
      </c>
      <c r="M438" s="10">
        <f t="shared" si="20"/>
        <v>2013</v>
      </c>
      <c r="N438" t="b">
        <v>0</v>
      </c>
      <c r="O438">
        <v>0</v>
      </c>
      <c r="P438" t="b">
        <v>0</v>
      </c>
      <c r="Q438" t="s">
        <v>8268</v>
      </c>
    </row>
    <row r="439" spans="1:17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s="9">
        <f t="shared" si="18"/>
        <v>42591.31858796296</v>
      </c>
      <c r="L439" s="9">
        <f t="shared" si="19"/>
        <v>42651.31858796296</v>
      </c>
      <c r="M439" s="10">
        <f t="shared" si="20"/>
        <v>2016</v>
      </c>
      <c r="N439" t="b">
        <v>0</v>
      </c>
      <c r="O439">
        <v>0</v>
      </c>
      <c r="P439" t="b">
        <v>0</v>
      </c>
      <c r="Q439" t="s">
        <v>8268</v>
      </c>
    </row>
    <row r="440" spans="1:17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s="9">
        <f t="shared" si="18"/>
        <v>42296.261087962965</v>
      </c>
      <c r="L440" s="9">
        <f t="shared" si="19"/>
        <v>42326.302754629629</v>
      </c>
      <c r="M440" s="10">
        <f t="shared" si="20"/>
        <v>2015</v>
      </c>
      <c r="N440" t="b">
        <v>0</v>
      </c>
      <c r="O440">
        <v>11</v>
      </c>
      <c r="P440" t="b">
        <v>0</v>
      </c>
      <c r="Q440" t="s">
        <v>8268</v>
      </c>
    </row>
    <row r="441" spans="1:17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s="9">
        <f t="shared" si="18"/>
        <v>41919.761782407404</v>
      </c>
      <c r="L441" s="9">
        <f t="shared" si="19"/>
        <v>41929.761782407404</v>
      </c>
      <c r="M441" s="10">
        <f t="shared" si="20"/>
        <v>2014</v>
      </c>
      <c r="N441" t="b">
        <v>0</v>
      </c>
      <c r="O441">
        <v>0</v>
      </c>
      <c r="P441" t="b">
        <v>0</v>
      </c>
      <c r="Q441" t="s">
        <v>8268</v>
      </c>
    </row>
    <row r="442" spans="1:17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s="9">
        <f t="shared" si="18"/>
        <v>42423.985567129625</v>
      </c>
      <c r="L442" s="9">
        <f t="shared" si="19"/>
        <v>42453.943900462968</v>
      </c>
      <c r="M442" s="10">
        <f t="shared" si="20"/>
        <v>2016</v>
      </c>
      <c r="N442" t="b">
        <v>0</v>
      </c>
      <c r="O442">
        <v>1</v>
      </c>
      <c r="P442" t="b">
        <v>0</v>
      </c>
      <c r="Q442" t="s">
        <v>8268</v>
      </c>
    </row>
    <row r="443" spans="1:17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s="9">
        <f t="shared" si="18"/>
        <v>41550.793935185182</v>
      </c>
      <c r="L443" s="9">
        <f t="shared" si="19"/>
        <v>41580.793935185182</v>
      </c>
      <c r="M443" s="10">
        <f t="shared" si="20"/>
        <v>2013</v>
      </c>
      <c r="N443" t="b">
        <v>0</v>
      </c>
      <c r="O443">
        <v>0</v>
      </c>
      <c r="P443" t="b">
        <v>0</v>
      </c>
      <c r="Q443" t="s">
        <v>8268</v>
      </c>
    </row>
    <row r="444" spans="1:17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s="9">
        <f t="shared" si="18"/>
        <v>42024.888692129629</v>
      </c>
      <c r="L444" s="9">
        <f t="shared" si="19"/>
        <v>42054.888692129629</v>
      </c>
      <c r="M444" s="10">
        <f t="shared" si="20"/>
        <v>2015</v>
      </c>
      <c r="N444" t="b">
        <v>0</v>
      </c>
      <c r="O444">
        <v>17</v>
      </c>
      <c r="P444" t="b">
        <v>0</v>
      </c>
      <c r="Q444" t="s">
        <v>8268</v>
      </c>
    </row>
    <row r="445" spans="1:17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s="9">
        <f t="shared" si="18"/>
        <v>41650.015057870369</v>
      </c>
      <c r="L445" s="9">
        <f t="shared" si="19"/>
        <v>41680.015057870369</v>
      </c>
      <c r="M445" s="10">
        <f t="shared" si="20"/>
        <v>2014</v>
      </c>
      <c r="N445" t="b">
        <v>0</v>
      </c>
      <c r="O445">
        <v>2</v>
      </c>
      <c r="P445" t="b">
        <v>0</v>
      </c>
      <c r="Q445" t="s">
        <v>8268</v>
      </c>
    </row>
    <row r="446" spans="1:17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s="9">
        <f t="shared" si="18"/>
        <v>40894.906956018516</v>
      </c>
      <c r="L446" s="9">
        <f t="shared" si="19"/>
        <v>40954.906956018516</v>
      </c>
      <c r="M446" s="10">
        <f t="shared" si="20"/>
        <v>2012</v>
      </c>
      <c r="N446" t="b">
        <v>0</v>
      </c>
      <c r="O446">
        <v>1</v>
      </c>
      <c r="P446" t="b">
        <v>0</v>
      </c>
      <c r="Q446" t="s">
        <v>8268</v>
      </c>
    </row>
    <row r="447" spans="1:17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s="9">
        <f t="shared" si="18"/>
        <v>42130.335358796292</v>
      </c>
      <c r="L447" s="9">
        <f t="shared" si="19"/>
        <v>42145.335358796292</v>
      </c>
      <c r="M447" s="10">
        <f t="shared" si="20"/>
        <v>2015</v>
      </c>
      <c r="N447" t="b">
        <v>0</v>
      </c>
      <c r="O447">
        <v>2</v>
      </c>
      <c r="P447" t="b">
        <v>0</v>
      </c>
      <c r="Q447" t="s">
        <v>8268</v>
      </c>
    </row>
    <row r="448" spans="1:17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s="9">
        <f t="shared" si="18"/>
        <v>42037.083564814813</v>
      </c>
      <c r="L448" s="9">
        <f t="shared" si="19"/>
        <v>42067.083564814813</v>
      </c>
      <c r="M448" s="10">
        <f t="shared" si="20"/>
        <v>2015</v>
      </c>
      <c r="N448" t="b">
        <v>0</v>
      </c>
      <c r="O448">
        <v>16</v>
      </c>
      <c r="P448" t="b">
        <v>0</v>
      </c>
      <c r="Q448" t="s">
        <v>8268</v>
      </c>
    </row>
    <row r="449" spans="1:17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s="9">
        <f t="shared" si="18"/>
        <v>41331.555127314816</v>
      </c>
      <c r="L449" s="9">
        <f t="shared" si="19"/>
        <v>41356.513460648144</v>
      </c>
      <c r="M449" s="10">
        <f t="shared" si="20"/>
        <v>2013</v>
      </c>
      <c r="N449" t="b">
        <v>0</v>
      </c>
      <c r="O449">
        <v>1</v>
      </c>
      <c r="P449" t="b">
        <v>0</v>
      </c>
      <c r="Q449" t="s">
        <v>8268</v>
      </c>
    </row>
    <row r="450" spans="1:17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s="9">
        <f t="shared" si="18"/>
        <v>41753.758043981477</v>
      </c>
      <c r="L450" s="9">
        <f t="shared" si="19"/>
        <v>41773.758043981477</v>
      </c>
      <c r="M450" s="10">
        <f t="shared" si="20"/>
        <v>2014</v>
      </c>
      <c r="N450" t="b">
        <v>0</v>
      </c>
      <c r="O450">
        <v>4</v>
      </c>
      <c r="P450" t="b">
        <v>0</v>
      </c>
      <c r="Q450" t="s">
        <v>8268</v>
      </c>
    </row>
    <row r="451" spans="1:17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s="9">
        <f t="shared" ref="K451:K514" si="21">(((J451/60)/60)/24)+DATE(1970,1,1)</f>
        <v>41534.568113425928</v>
      </c>
      <c r="L451" s="9">
        <f t="shared" ref="L451:L514" si="22">(((I451/60)/60)/24)+DATE(1970,1,1)</f>
        <v>41564.568113425928</v>
      </c>
      <c r="M451" s="10">
        <f t="shared" ref="M451:M514" si="23">YEAR(L451)</f>
        <v>2013</v>
      </c>
      <c r="N451" t="b">
        <v>0</v>
      </c>
      <c r="O451">
        <v>5</v>
      </c>
      <c r="P451" t="b">
        <v>0</v>
      </c>
      <c r="Q451" t="s">
        <v>8268</v>
      </c>
    </row>
    <row r="452" spans="1:17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s="9">
        <f t="shared" si="21"/>
        <v>41654.946759259255</v>
      </c>
      <c r="L452" s="9">
        <f t="shared" si="22"/>
        <v>41684.946759259255</v>
      </c>
      <c r="M452" s="10">
        <f t="shared" si="23"/>
        <v>2014</v>
      </c>
      <c r="N452" t="b">
        <v>0</v>
      </c>
      <c r="O452">
        <v>7</v>
      </c>
      <c r="P452" t="b">
        <v>0</v>
      </c>
      <c r="Q452" t="s">
        <v>8268</v>
      </c>
    </row>
    <row r="453" spans="1:17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s="9">
        <f t="shared" si="21"/>
        <v>41634.715173611112</v>
      </c>
      <c r="L453" s="9">
        <f t="shared" si="22"/>
        <v>41664.715173611112</v>
      </c>
      <c r="M453" s="10">
        <f t="shared" si="23"/>
        <v>2014</v>
      </c>
      <c r="N453" t="b">
        <v>0</v>
      </c>
      <c r="O453">
        <v>0</v>
      </c>
      <c r="P453" t="b">
        <v>0</v>
      </c>
      <c r="Q453" t="s">
        <v>8268</v>
      </c>
    </row>
    <row r="454" spans="1:17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s="9">
        <f t="shared" si="21"/>
        <v>42107.703877314809</v>
      </c>
      <c r="L454" s="9">
        <f t="shared" si="22"/>
        <v>42137.703877314809</v>
      </c>
      <c r="M454" s="10">
        <f t="shared" si="23"/>
        <v>2015</v>
      </c>
      <c r="N454" t="b">
        <v>0</v>
      </c>
      <c r="O454">
        <v>12</v>
      </c>
      <c r="P454" t="b">
        <v>0</v>
      </c>
      <c r="Q454" t="s">
        <v>8268</v>
      </c>
    </row>
    <row r="455" spans="1:17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s="9">
        <f t="shared" si="21"/>
        <v>42038.824988425928</v>
      </c>
      <c r="L455" s="9">
        <f t="shared" si="22"/>
        <v>42054.824988425928</v>
      </c>
      <c r="M455" s="10">
        <f t="shared" si="23"/>
        <v>2015</v>
      </c>
      <c r="N455" t="b">
        <v>0</v>
      </c>
      <c r="O455">
        <v>2</v>
      </c>
      <c r="P455" t="b">
        <v>0</v>
      </c>
      <c r="Q455" t="s">
        <v>8268</v>
      </c>
    </row>
    <row r="456" spans="1:17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s="9">
        <f t="shared" si="21"/>
        <v>41938.717256944445</v>
      </c>
      <c r="L456" s="9">
        <f t="shared" si="22"/>
        <v>41969.551388888889</v>
      </c>
      <c r="M456" s="10">
        <f t="shared" si="23"/>
        <v>2014</v>
      </c>
      <c r="N456" t="b">
        <v>0</v>
      </c>
      <c r="O456">
        <v>5</v>
      </c>
      <c r="P456" t="b">
        <v>0</v>
      </c>
      <c r="Q456" t="s">
        <v>8268</v>
      </c>
    </row>
    <row r="457" spans="1:17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s="9">
        <f t="shared" si="21"/>
        <v>40971.002569444441</v>
      </c>
      <c r="L457" s="9">
        <f t="shared" si="22"/>
        <v>41016.021527777775</v>
      </c>
      <c r="M457" s="10">
        <f t="shared" si="23"/>
        <v>2012</v>
      </c>
      <c r="N457" t="b">
        <v>0</v>
      </c>
      <c r="O457">
        <v>2</v>
      </c>
      <c r="P457" t="b">
        <v>0</v>
      </c>
      <c r="Q457" t="s">
        <v>8268</v>
      </c>
    </row>
    <row r="458" spans="1:17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s="9">
        <f t="shared" si="21"/>
        <v>41547.694456018515</v>
      </c>
      <c r="L458" s="9">
        <f t="shared" si="22"/>
        <v>41569.165972222225</v>
      </c>
      <c r="M458" s="10">
        <f t="shared" si="23"/>
        <v>2013</v>
      </c>
      <c r="N458" t="b">
        <v>0</v>
      </c>
      <c r="O458">
        <v>3</v>
      </c>
      <c r="P458" t="b">
        <v>0</v>
      </c>
      <c r="Q458" t="s">
        <v>8268</v>
      </c>
    </row>
    <row r="459" spans="1:17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s="9">
        <f t="shared" si="21"/>
        <v>41837.767500000002</v>
      </c>
      <c r="L459" s="9">
        <f t="shared" si="22"/>
        <v>41867.767500000002</v>
      </c>
      <c r="M459" s="10">
        <f t="shared" si="23"/>
        <v>2014</v>
      </c>
      <c r="N459" t="b">
        <v>0</v>
      </c>
      <c r="O459">
        <v>0</v>
      </c>
      <c r="P459" t="b">
        <v>0</v>
      </c>
      <c r="Q459" t="s">
        <v>8268</v>
      </c>
    </row>
    <row r="460" spans="1:17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s="9">
        <f t="shared" si="21"/>
        <v>41378.69976851852</v>
      </c>
      <c r="L460" s="9">
        <f t="shared" si="22"/>
        <v>41408.69976851852</v>
      </c>
      <c r="M460" s="10">
        <f t="shared" si="23"/>
        <v>2013</v>
      </c>
      <c r="N460" t="b">
        <v>0</v>
      </c>
      <c r="O460">
        <v>49</v>
      </c>
      <c r="P460" t="b">
        <v>0</v>
      </c>
      <c r="Q460" t="s">
        <v>8268</v>
      </c>
    </row>
    <row r="461" spans="1:17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s="9">
        <f t="shared" si="21"/>
        <v>40800.6403587963</v>
      </c>
      <c r="L461" s="9">
        <f t="shared" si="22"/>
        <v>40860.682025462964</v>
      </c>
      <c r="M461" s="10">
        <f t="shared" si="23"/>
        <v>2011</v>
      </c>
      <c r="N461" t="b">
        <v>0</v>
      </c>
      <c r="O461">
        <v>1</v>
      </c>
      <c r="P461" t="b">
        <v>0</v>
      </c>
      <c r="Q461" t="s">
        <v>8268</v>
      </c>
    </row>
    <row r="462" spans="1:17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s="9">
        <f t="shared" si="21"/>
        <v>41759.542534722219</v>
      </c>
      <c r="L462" s="9">
        <f t="shared" si="22"/>
        <v>41791.166666666664</v>
      </c>
      <c r="M462" s="10">
        <f t="shared" si="23"/>
        <v>2014</v>
      </c>
      <c r="N462" t="b">
        <v>0</v>
      </c>
      <c r="O462">
        <v>2</v>
      </c>
      <c r="P462" t="b">
        <v>0</v>
      </c>
      <c r="Q462" t="s">
        <v>8268</v>
      </c>
    </row>
    <row r="463" spans="1:17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s="9">
        <f t="shared" si="21"/>
        <v>41407.84684027778</v>
      </c>
      <c r="L463" s="9">
        <f t="shared" si="22"/>
        <v>41427.84684027778</v>
      </c>
      <c r="M463" s="10">
        <f t="shared" si="23"/>
        <v>2013</v>
      </c>
      <c r="N463" t="b">
        <v>0</v>
      </c>
      <c r="O463">
        <v>0</v>
      </c>
      <c r="P463" t="b">
        <v>0</v>
      </c>
      <c r="Q463" t="s">
        <v>8268</v>
      </c>
    </row>
    <row r="464" spans="1:17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s="9">
        <f t="shared" si="21"/>
        <v>40705.126631944448</v>
      </c>
      <c r="L464" s="9">
        <f t="shared" si="22"/>
        <v>40765.126631944448</v>
      </c>
      <c r="M464" s="10">
        <f t="shared" si="23"/>
        <v>2011</v>
      </c>
      <c r="N464" t="b">
        <v>0</v>
      </c>
      <c r="O464">
        <v>0</v>
      </c>
      <c r="P464" t="b">
        <v>0</v>
      </c>
      <c r="Q464" t="s">
        <v>8268</v>
      </c>
    </row>
    <row r="465" spans="1:17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s="9">
        <f t="shared" si="21"/>
        <v>40750.710104166668</v>
      </c>
      <c r="L465" s="9">
        <f t="shared" si="22"/>
        <v>40810.710104166668</v>
      </c>
      <c r="M465" s="10">
        <f t="shared" si="23"/>
        <v>2011</v>
      </c>
      <c r="N465" t="b">
        <v>0</v>
      </c>
      <c r="O465">
        <v>11</v>
      </c>
      <c r="P465" t="b">
        <v>0</v>
      </c>
      <c r="Q465" t="s">
        <v>8268</v>
      </c>
    </row>
    <row r="466" spans="1:17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s="9">
        <f t="shared" si="21"/>
        <v>42488.848784722228</v>
      </c>
      <c r="L466" s="9">
        <f t="shared" si="22"/>
        <v>42508.848784722228</v>
      </c>
      <c r="M466" s="10">
        <f t="shared" si="23"/>
        <v>2016</v>
      </c>
      <c r="N466" t="b">
        <v>0</v>
      </c>
      <c r="O466">
        <v>1</v>
      </c>
      <c r="P466" t="b">
        <v>0</v>
      </c>
      <c r="Q466" t="s">
        <v>8268</v>
      </c>
    </row>
    <row r="467" spans="1:17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s="9">
        <f t="shared" si="21"/>
        <v>41801.120069444441</v>
      </c>
      <c r="L467" s="9">
        <f t="shared" si="22"/>
        <v>41817.120069444441</v>
      </c>
      <c r="M467" s="10">
        <f t="shared" si="23"/>
        <v>2014</v>
      </c>
      <c r="N467" t="b">
        <v>0</v>
      </c>
      <c r="O467">
        <v>8</v>
      </c>
      <c r="P467" t="b">
        <v>0</v>
      </c>
      <c r="Q467" t="s">
        <v>8268</v>
      </c>
    </row>
    <row r="468" spans="1:17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s="9">
        <f t="shared" si="21"/>
        <v>41129.942870370374</v>
      </c>
      <c r="L468" s="9">
        <f t="shared" si="22"/>
        <v>41159.942870370374</v>
      </c>
      <c r="M468" s="10">
        <f t="shared" si="23"/>
        <v>2012</v>
      </c>
      <c r="N468" t="b">
        <v>0</v>
      </c>
      <c r="O468">
        <v>5</v>
      </c>
      <c r="P468" t="b">
        <v>0</v>
      </c>
      <c r="Q468" t="s">
        <v>8268</v>
      </c>
    </row>
    <row r="469" spans="1:17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s="9">
        <f t="shared" si="21"/>
        <v>41135.679791666669</v>
      </c>
      <c r="L469" s="9">
        <f t="shared" si="22"/>
        <v>41180.679791666669</v>
      </c>
      <c r="M469" s="10">
        <f t="shared" si="23"/>
        <v>2012</v>
      </c>
      <c r="N469" t="b">
        <v>0</v>
      </c>
      <c r="O469">
        <v>39</v>
      </c>
      <c r="P469" t="b">
        <v>0</v>
      </c>
      <c r="Q469" t="s">
        <v>8268</v>
      </c>
    </row>
    <row r="470" spans="1:17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s="9">
        <f t="shared" si="21"/>
        <v>41041.167627314811</v>
      </c>
      <c r="L470" s="9">
        <f t="shared" si="22"/>
        <v>41101.160474537035</v>
      </c>
      <c r="M470" s="10">
        <f t="shared" si="23"/>
        <v>2012</v>
      </c>
      <c r="N470" t="b">
        <v>0</v>
      </c>
      <c r="O470">
        <v>0</v>
      </c>
      <c r="P470" t="b">
        <v>0</v>
      </c>
      <c r="Q470" t="s">
        <v>8268</v>
      </c>
    </row>
    <row r="471" spans="1:17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s="9">
        <f t="shared" si="21"/>
        <v>41827.989861111113</v>
      </c>
      <c r="L471" s="9">
        <f t="shared" si="22"/>
        <v>41887.989861111113</v>
      </c>
      <c r="M471" s="10">
        <f t="shared" si="23"/>
        <v>2014</v>
      </c>
      <c r="N471" t="b">
        <v>0</v>
      </c>
      <c r="O471">
        <v>0</v>
      </c>
      <c r="P471" t="b">
        <v>0</v>
      </c>
      <c r="Q471" t="s">
        <v>8268</v>
      </c>
    </row>
    <row r="472" spans="1:17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s="9">
        <f t="shared" si="21"/>
        <v>41605.167696759258</v>
      </c>
      <c r="L472" s="9">
        <f t="shared" si="22"/>
        <v>41655.166666666664</v>
      </c>
      <c r="M472" s="10">
        <f t="shared" si="23"/>
        <v>2014</v>
      </c>
      <c r="N472" t="b">
        <v>0</v>
      </c>
      <c r="O472">
        <v>2</v>
      </c>
      <c r="P472" t="b">
        <v>0</v>
      </c>
      <c r="Q472" t="s">
        <v>8268</v>
      </c>
    </row>
    <row r="473" spans="1:17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s="9">
        <f t="shared" si="21"/>
        <v>41703.721979166665</v>
      </c>
      <c r="L473" s="9">
        <f t="shared" si="22"/>
        <v>41748.680312500001</v>
      </c>
      <c r="M473" s="10">
        <f t="shared" si="23"/>
        <v>2014</v>
      </c>
      <c r="N473" t="b">
        <v>0</v>
      </c>
      <c r="O473">
        <v>170</v>
      </c>
      <c r="P473" t="b">
        <v>0</v>
      </c>
      <c r="Q473" t="s">
        <v>8268</v>
      </c>
    </row>
    <row r="474" spans="1:17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s="9">
        <f t="shared" si="21"/>
        <v>41844.922662037039</v>
      </c>
      <c r="L474" s="9">
        <f t="shared" si="22"/>
        <v>41874.922662037039</v>
      </c>
      <c r="M474" s="10">
        <f t="shared" si="23"/>
        <v>2014</v>
      </c>
      <c r="N474" t="b">
        <v>0</v>
      </c>
      <c r="O474">
        <v>5</v>
      </c>
      <c r="P474" t="b">
        <v>0</v>
      </c>
      <c r="Q474" t="s">
        <v>8268</v>
      </c>
    </row>
    <row r="475" spans="1:17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s="9">
        <f t="shared" si="21"/>
        <v>41869.698136574072</v>
      </c>
      <c r="L475" s="9">
        <f t="shared" si="22"/>
        <v>41899.698136574072</v>
      </c>
      <c r="M475" s="10">
        <f t="shared" si="23"/>
        <v>2014</v>
      </c>
      <c r="N475" t="b">
        <v>0</v>
      </c>
      <c r="O475">
        <v>14</v>
      </c>
      <c r="P475" t="b">
        <v>0</v>
      </c>
      <c r="Q475" t="s">
        <v>8268</v>
      </c>
    </row>
    <row r="476" spans="1:17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s="9">
        <f t="shared" si="21"/>
        <v>42753.329039351855</v>
      </c>
      <c r="L476" s="9">
        <f t="shared" si="22"/>
        <v>42783.329039351855</v>
      </c>
      <c r="M476" s="10">
        <f t="shared" si="23"/>
        <v>2017</v>
      </c>
      <c r="N476" t="b">
        <v>0</v>
      </c>
      <c r="O476">
        <v>1</v>
      </c>
      <c r="P476" t="b">
        <v>0</v>
      </c>
      <c r="Q476" t="s">
        <v>8268</v>
      </c>
    </row>
    <row r="477" spans="1:17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s="9">
        <f t="shared" si="21"/>
        <v>42100.086145833338</v>
      </c>
      <c r="L477" s="9">
        <f t="shared" si="22"/>
        <v>42130.086145833338</v>
      </c>
      <c r="M477" s="10">
        <f t="shared" si="23"/>
        <v>2015</v>
      </c>
      <c r="N477" t="b">
        <v>0</v>
      </c>
      <c r="O477">
        <v>0</v>
      </c>
      <c r="P477" t="b">
        <v>0</v>
      </c>
      <c r="Q477" t="s">
        <v>8268</v>
      </c>
    </row>
    <row r="478" spans="1:17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s="9">
        <f t="shared" si="21"/>
        <v>41757.975011574075</v>
      </c>
      <c r="L478" s="9">
        <f t="shared" si="22"/>
        <v>41793.165972222225</v>
      </c>
      <c r="M478" s="10">
        <f t="shared" si="23"/>
        <v>2014</v>
      </c>
      <c r="N478" t="b">
        <v>0</v>
      </c>
      <c r="O478">
        <v>124</v>
      </c>
      <c r="P478" t="b">
        <v>0</v>
      </c>
      <c r="Q478" t="s">
        <v>8268</v>
      </c>
    </row>
    <row r="479" spans="1:17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s="9">
        <f t="shared" si="21"/>
        <v>40987.83488425926</v>
      </c>
      <c r="L479" s="9">
        <f t="shared" si="22"/>
        <v>41047.83488425926</v>
      </c>
      <c r="M479" s="10">
        <f t="shared" si="23"/>
        <v>2012</v>
      </c>
      <c r="N479" t="b">
        <v>0</v>
      </c>
      <c r="O479">
        <v>0</v>
      </c>
      <c r="P479" t="b">
        <v>0</v>
      </c>
      <c r="Q479" t="s">
        <v>8268</v>
      </c>
    </row>
    <row r="480" spans="1:17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s="9">
        <f t="shared" si="21"/>
        <v>42065.910983796297</v>
      </c>
      <c r="L480" s="9">
        <f t="shared" si="22"/>
        <v>42095.869317129633</v>
      </c>
      <c r="M480" s="10">
        <f t="shared" si="23"/>
        <v>2015</v>
      </c>
      <c r="N480" t="b">
        <v>0</v>
      </c>
      <c r="O480">
        <v>0</v>
      </c>
      <c r="P480" t="b">
        <v>0</v>
      </c>
      <c r="Q480" t="s">
        <v>8268</v>
      </c>
    </row>
    <row r="481" spans="1:17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s="9">
        <f t="shared" si="21"/>
        <v>41904.407812500001</v>
      </c>
      <c r="L481" s="9">
        <f t="shared" si="22"/>
        <v>41964.449479166666</v>
      </c>
      <c r="M481" s="10">
        <f t="shared" si="23"/>
        <v>2014</v>
      </c>
      <c r="N481" t="b">
        <v>0</v>
      </c>
      <c r="O481">
        <v>55</v>
      </c>
      <c r="P481" t="b">
        <v>0</v>
      </c>
      <c r="Q481" t="s">
        <v>8268</v>
      </c>
    </row>
    <row r="482" spans="1:17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s="9">
        <f t="shared" si="21"/>
        <v>41465.500173611108</v>
      </c>
      <c r="L482" s="9">
        <f t="shared" si="22"/>
        <v>41495.500173611108</v>
      </c>
      <c r="M482" s="10">
        <f t="shared" si="23"/>
        <v>2013</v>
      </c>
      <c r="N482" t="b">
        <v>0</v>
      </c>
      <c r="O482">
        <v>140</v>
      </c>
      <c r="P482" t="b">
        <v>0</v>
      </c>
      <c r="Q482" t="s">
        <v>8268</v>
      </c>
    </row>
    <row r="483" spans="1:17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s="9">
        <f t="shared" si="21"/>
        <v>41162.672326388885</v>
      </c>
      <c r="L483" s="9">
        <f t="shared" si="22"/>
        <v>41192.672326388885</v>
      </c>
      <c r="M483" s="10">
        <f t="shared" si="23"/>
        <v>2012</v>
      </c>
      <c r="N483" t="b">
        <v>0</v>
      </c>
      <c r="O483">
        <v>21</v>
      </c>
      <c r="P483" t="b">
        <v>0</v>
      </c>
      <c r="Q483" t="s">
        <v>8268</v>
      </c>
    </row>
    <row r="484" spans="1:17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s="9">
        <f t="shared" si="21"/>
        <v>42447.896875000006</v>
      </c>
      <c r="L484" s="9">
        <f t="shared" si="22"/>
        <v>42474.606944444444</v>
      </c>
      <c r="M484" s="10">
        <f t="shared" si="23"/>
        <v>2016</v>
      </c>
      <c r="N484" t="b">
        <v>0</v>
      </c>
      <c r="O484">
        <v>1</v>
      </c>
      <c r="P484" t="b">
        <v>0</v>
      </c>
      <c r="Q484" t="s">
        <v>8268</v>
      </c>
    </row>
    <row r="485" spans="1:17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s="9">
        <f t="shared" si="21"/>
        <v>41243.197592592594</v>
      </c>
      <c r="L485" s="9">
        <f t="shared" si="22"/>
        <v>41303.197592592594</v>
      </c>
      <c r="M485" s="10">
        <f t="shared" si="23"/>
        <v>2013</v>
      </c>
      <c r="N485" t="b">
        <v>0</v>
      </c>
      <c r="O485">
        <v>147</v>
      </c>
      <c r="P485" t="b">
        <v>0</v>
      </c>
      <c r="Q485" t="s">
        <v>8268</v>
      </c>
    </row>
    <row r="486" spans="1:17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s="9">
        <f t="shared" si="21"/>
        <v>42272.93949074074</v>
      </c>
      <c r="L486" s="9">
        <f t="shared" si="22"/>
        <v>42313.981157407412</v>
      </c>
      <c r="M486" s="10">
        <f t="shared" si="23"/>
        <v>2015</v>
      </c>
      <c r="N486" t="b">
        <v>0</v>
      </c>
      <c r="O486">
        <v>11</v>
      </c>
      <c r="P486" t="b">
        <v>0</v>
      </c>
      <c r="Q486" t="s">
        <v>8268</v>
      </c>
    </row>
    <row r="487" spans="1:17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s="9">
        <f t="shared" si="21"/>
        <v>41381.50577546296</v>
      </c>
      <c r="L487" s="9">
        <f t="shared" si="22"/>
        <v>41411.50577546296</v>
      </c>
      <c r="M487" s="10">
        <f t="shared" si="23"/>
        <v>2013</v>
      </c>
      <c r="N487" t="b">
        <v>0</v>
      </c>
      <c r="O487">
        <v>125</v>
      </c>
      <c r="P487" t="b">
        <v>0</v>
      </c>
      <c r="Q487" t="s">
        <v>8268</v>
      </c>
    </row>
    <row r="488" spans="1:17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s="9">
        <f t="shared" si="21"/>
        <v>41761.94258101852</v>
      </c>
      <c r="L488" s="9">
        <f t="shared" si="22"/>
        <v>41791.94258101852</v>
      </c>
      <c r="M488" s="10">
        <f t="shared" si="23"/>
        <v>2014</v>
      </c>
      <c r="N488" t="b">
        <v>0</v>
      </c>
      <c r="O488">
        <v>1</v>
      </c>
      <c r="P488" t="b">
        <v>0</v>
      </c>
      <c r="Q488" t="s">
        <v>8268</v>
      </c>
    </row>
    <row r="489" spans="1:17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s="9">
        <f t="shared" si="21"/>
        <v>42669.594837962963</v>
      </c>
      <c r="L489" s="9">
        <f t="shared" si="22"/>
        <v>42729.636504629627</v>
      </c>
      <c r="M489" s="10">
        <f t="shared" si="23"/>
        <v>2016</v>
      </c>
      <c r="N489" t="b">
        <v>0</v>
      </c>
      <c r="O489">
        <v>0</v>
      </c>
      <c r="P489" t="b">
        <v>0</v>
      </c>
      <c r="Q489" t="s">
        <v>8268</v>
      </c>
    </row>
    <row r="490" spans="1:17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s="9">
        <f t="shared" si="21"/>
        <v>42714.054398148146</v>
      </c>
      <c r="L490" s="9">
        <f t="shared" si="22"/>
        <v>42744.054398148146</v>
      </c>
      <c r="M490" s="10">
        <f t="shared" si="23"/>
        <v>2017</v>
      </c>
      <c r="N490" t="b">
        <v>0</v>
      </c>
      <c r="O490">
        <v>0</v>
      </c>
      <c r="P490" t="b">
        <v>0</v>
      </c>
      <c r="Q490" t="s">
        <v>8268</v>
      </c>
    </row>
    <row r="491" spans="1:17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s="9">
        <f t="shared" si="21"/>
        <v>40882.481666666667</v>
      </c>
      <c r="L491" s="9">
        <f t="shared" si="22"/>
        <v>40913.481249999997</v>
      </c>
      <c r="M491" s="10">
        <f t="shared" si="23"/>
        <v>2012</v>
      </c>
      <c r="N491" t="b">
        <v>0</v>
      </c>
      <c r="O491">
        <v>3</v>
      </c>
      <c r="P491" t="b">
        <v>0</v>
      </c>
      <c r="Q491" t="s">
        <v>8268</v>
      </c>
    </row>
    <row r="492" spans="1:17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s="9">
        <f t="shared" si="21"/>
        <v>41113.968576388892</v>
      </c>
      <c r="L492" s="9">
        <f t="shared" si="22"/>
        <v>41143.968576388892</v>
      </c>
      <c r="M492" s="10">
        <f t="shared" si="23"/>
        <v>2012</v>
      </c>
      <c r="N492" t="b">
        <v>0</v>
      </c>
      <c r="O492">
        <v>0</v>
      </c>
      <c r="P492" t="b">
        <v>0</v>
      </c>
      <c r="Q492" t="s">
        <v>8268</v>
      </c>
    </row>
    <row r="493" spans="1:17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s="9">
        <f t="shared" si="21"/>
        <v>42366.982627314821</v>
      </c>
      <c r="L493" s="9">
        <f t="shared" si="22"/>
        <v>42396.982627314821</v>
      </c>
      <c r="M493" s="10">
        <f t="shared" si="23"/>
        <v>2016</v>
      </c>
      <c r="N493" t="b">
        <v>0</v>
      </c>
      <c r="O493">
        <v>0</v>
      </c>
      <c r="P493" t="b">
        <v>0</v>
      </c>
      <c r="Q493" t="s">
        <v>8268</v>
      </c>
    </row>
    <row r="494" spans="1:17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s="9">
        <f t="shared" si="21"/>
        <v>42596.03506944445</v>
      </c>
      <c r="L494" s="9">
        <f t="shared" si="22"/>
        <v>42656.03506944445</v>
      </c>
      <c r="M494" s="10">
        <f t="shared" si="23"/>
        <v>2016</v>
      </c>
      <c r="N494" t="b">
        <v>0</v>
      </c>
      <c r="O494">
        <v>0</v>
      </c>
      <c r="P494" t="b">
        <v>0</v>
      </c>
      <c r="Q494" t="s">
        <v>8268</v>
      </c>
    </row>
    <row r="495" spans="1:17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s="9">
        <f t="shared" si="21"/>
        <v>42114.726134259254</v>
      </c>
      <c r="L495" s="9">
        <f t="shared" si="22"/>
        <v>42144.726134259254</v>
      </c>
      <c r="M495" s="10">
        <f t="shared" si="23"/>
        <v>2015</v>
      </c>
      <c r="N495" t="b">
        <v>0</v>
      </c>
      <c r="O495">
        <v>0</v>
      </c>
      <c r="P495" t="b">
        <v>0</v>
      </c>
      <c r="Q495" t="s">
        <v>8268</v>
      </c>
    </row>
    <row r="496" spans="1:17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s="9">
        <f t="shared" si="21"/>
        <v>41799.830613425926</v>
      </c>
      <c r="L496" s="9">
        <f t="shared" si="22"/>
        <v>41823.125</v>
      </c>
      <c r="M496" s="10">
        <f t="shared" si="23"/>
        <v>2014</v>
      </c>
      <c r="N496" t="b">
        <v>0</v>
      </c>
      <c r="O496">
        <v>3</v>
      </c>
      <c r="P496" t="b">
        <v>0</v>
      </c>
      <c r="Q496" t="s">
        <v>8268</v>
      </c>
    </row>
    <row r="497" spans="1:17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s="9">
        <f t="shared" si="21"/>
        <v>42171.827604166669</v>
      </c>
      <c r="L497" s="9">
        <f t="shared" si="22"/>
        <v>42201.827604166669</v>
      </c>
      <c r="M497" s="10">
        <f t="shared" si="23"/>
        <v>2015</v>
      </c>
      <c r="N497" t="b">
        <v>0</v>
      </c>
      <c r="O497">
        <v>0</v>
      </c>
      <c r="P497" t="b">
        <v>0</v>
      </c>
      <c r="Q497" t="s">
        <v>8268</v>
      </c>
    </row>
    <row r="498" spans="1:17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s="9">
        <f t="shared" si="21"/>
        <v>41620.93141203704</v>
      </c>
      <c r="L498" s="9">
        <f t="shared" si="22"/>
        <v>41680.93141203704</v>
      </c>
      <c r="M498" s="10">
        <f t="shared" si="23"/>
        <v>2014</v>
      </c>
      <c r="N498" t="b">
        <v>0</v>
      </c>
      <c r="O498">
        <v>1</v>
      </c>
      <c r="P498" t="b">
        <v>0</v>
      </c>
      <c r="Q498" t="s">
        <v>8268</v>
      </c>
    </row>
    <row r="499" spans="1:17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s="9">
        <f t="shared" si="21"/>
        <v>41945.037789351853</v>
      </c>
      <c r="L499" s="9">
        <f t="shared" si="22"/>
        <v>41998.208333333328</v>
      </c>
      <c r="M499" s="10">
        <f t="shared" si="23"/>
        <v>2014</v>
      </c>
      <c r="N499" t="b">
        <v>0</v>
      </c>
      <c r="O499">
        <v>3</v>
      </c>
      <c r="P499" t="b">
        <v>0</v>
      </c>
      <c r="Q499" t="s">
        <v>8268</v>
      </c>
    </row>
    <row r="500" spans="1:17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s="9">
        <f t="shared" si="21"/>
        <v>40858.762141203704</v>
      </c>
      <c r="L500" s="9">
        <f t="shared" si="22"/>
        <v>40900.762141203704</v>
      </c>
      <c r="M500" s="10">
        <f t="shared" si="23"/>
        <v>2011</v>
      </c>
      <c r="N500" t="b">
        <v>0</v>
      </c>
      <c r="O500">
        <v>22</v>
      </c>
      <c r="P500" t="b">
        <v>0</v>
      </c>
      <c r="Q500" t="s">
        <v>8268</v>
      </c>
    </row>
    <row r="501" spans="1:17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s="9">
        <f t="shared" si="21"/>
        <v>40043.895462962959</v>
      </c>
      <c r="L501" s="9">
        <f t="shared" si="22"/>
        <v>40098.874305555553</v>
      </c>
      <c r="M501" s="10">
        <f t="shared" si="23"/>
        <v>2009</v>
      </c>
      <c r="N501" t="b">
        <v>0</v>
      </c>
      <c r="O501">
        <v>26</v>
      </c>
      <c r="P501" t="b">
        <v>0</v>
      </c>
      <c r="Q501" t="s">
        <v>8268</v>
      </c>
    </row>
    <row r="502" spans="1:17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s="9">
        <f t="shared" si="21"/>
        <v>40247.886006944449</v>
      </c>
      <c r="L502" s="9">
        <f t="shared" si="22"/>
        <v>40306.927777777775</v>
      </c>
      <c r="M502" s="10">
        <f t="shared" si="23"/>
        <v>2010</v>
      </c>
      <c r="N502" t="b">
        <v>0</v>
      </c>
      <c r="O502">
        <v>4</v>
      </c>
      <c r="P502" t="b">
        <v>0</v>
      </c>
      <c r="Q502" t="s">
        <v>8268</v>
      </c>
    </row>
    <row r="503" spans="1:17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s="9">
        <f t="shared" si="21"/>
        <v>40703.234386574077</v>
      </c>
      <c r="L503" s="9">
        <f t="shared" si="22"/>
        <v>40733.234386574077</v>
      </c>
      <c r="M503" s="10">
        <f t="shared" si="23"/>
        <v>2011</v>
      </c>
      <c r="N503" t="b">
        <v>0</v>
      </c>
      <c r="O503">
        <v>0</v>
      </c>
      <c r="P503" t="b">
        <v>0</v>
      </c>
      <c r="Q503" t="s">
        <v>8268</v>
      </c>
    </row>
    <row r="504" spans="1:17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s="9">
        <f t="shared" si="21"/>
        <v>40956.553530092591</v>
      </c>
      <c r="L504" s="9">
        <f t="shared" si="22"/>
        <v>40986.511863425927</v>
      </c>
      <c r="M504" s="10">
        <f t="shared" si="23"/>
        <v>2012</v>
      </c>
      <c r="N504" t="b">
        <v>0</v>
      </c>
      <c r="O504">
        <v>4</v>
      </c>
      <c r="P504" t="b">
        <v>0</v>
      </c>
      <c r="Q504" t="s">
        <v>8268</v>
      </c>
    </row>
    <row r="505" spans="1:17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s="9">
        <f t="shared" si="21"/>
        <v>41991.526655092588</v>
      </c>
      <c r="L505" s="9">
        <f t="shared" si="22"/>
        <v>42021.526655092588</v>
      </c>
      <c r="M505" s="10">
        <f t="shared" si="23"/>
        <v>2015</v>
      </c>
      <c r="N505" t="b">
        <v>0</v>
      </c>
      <c r="O505">
        <v>9</v>
      </c>
      <c r="P505" t="b">
        <v>0</v>
      </c>
      <c r="Q505" t="s">
        <v>8268</v>
      </c>
    </row>
    <row r="506" spans="1:17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s="9">
        <f t="shared" si="21"/>
        <v>40949.98364583333</v>
      </c>
      <c r="L506" s="9">
        <f t="shared" si="22"/>
        <v>41009.941979166666</v>
      </c>
      <c r="M506" s="10">
        <f t="shared" si="23"/>
        <v>2012</v>
      </c>
      <c r="N506" t="b">
        <v>0</v>
      </c>
      <c r="O506">
        <v>5</v>
      </c>
      <c r="P506" t="b">
        <v>0</v>
      </c>
      <c r="Q506" t="s">
        <v>8268</v>
      </c>
    </row>
    <row r="507" spans="1:17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s="9">
        <f t="shared" si="21"/>
        <v>42318.098217592589</v>
      </c>
      <c r="L507" s="9">
        <f t="shared" si="22"/>
        <v>42363.098217592589</v>
      </c>
      <c r="M507" s="10">
        <f t="shared" si="23"/>
        <v>2015</v>
      </c>
      <c r="N507" t="b">
        <v>0</v>
      </c>
      <c r="O507">
        <v>14</v>
      </c>
      <c r="P507" t="b">
        <v>0</v>
      </c>
      <c r="Q507" t="s">
        <v>8268</v>
      </c>
    </row>
    <row r="508" spans="1:17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s="9">
        <f t="shared" si="21"/>
        <v>41466.552314814813</v>
      </c>
      <c r="L508" s="9">
        <f t="shared" si="22"/>
        <v>41496.552314814813</v>
      </c>
      <c r="M508" s="10">
        <f t="shared" si="23"/>
        <v>2013</v>
      </c>
      <c r="N508" t="b">
        <v>0</v>
      </c>
      <c r="O508">
        <v>1</v>
      </c>
      <c r="P508" t="b">
        <v>0</v>
      </c>
      <c r="Q508" t="s">
        <v>8268</v>
      </c>
    </row>
    <row r="509" spans="1:17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s="9">
        <f t="shared" si="21"/>
        <v>41156.958993055552</v>
      </c>
      <c r="L509" s="9">
        <f t="shared" si="22"/>
        <v>41201.958993055552</v>
      </c>
      <c r="M509" s="10">
        <f t="shared" si="23"/>
        <v>2012</v>
      </c>
      <c r="N509" t="b">
        <v>0</v>
      </c>
      <c r="O509">
        <v>10</v>
      </c>
      <c r="P509" t="b">
        <v>0</v>
      </c>
      <c r="Q509" t="s">
        <v>8268</v>
      </c>
    </row>
    <row r="510" spans="1:17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s="9">
        <f t="shared" si="21"/>
        <v>40995.024317129632</v>
      </c>
      <c r="L510" s="9">
        <f t="shared" si="22"/>
        <v>41054.593055555553</v>
      </c>
      <c r="M510" s="10">
        <f t="shared" si="23"/>
        <v>2012</v>
      </c>
      <c r="N510" t="b">
        <v>0</v>
      </c>
      <c r="O510">
        <v>3</v>
      </c>
      <c r="P510" t="b">
        <v>0</v>
      </c>
      <c r="Q510" t="s">
        <v>8268</v>
      </c>
    </row>
    <row r="511" spans="1:17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s="9">
        <f t="shared" si="21"/>
        <v>42153.631597222222</v>
      </c>
      <c r="L511" s="9">
        <f t="shared" si="22"/>
        <v>42183.631597222222</v>
      </c>
      <c r="M511" s="10">
        <f t="shared" si="23"/>
        <v>2015</v>
      </c>
      <c r="N511" t="b">
        <v>0</v>
      </c>
      <c r="O511">
        <v>1</v>
      </c>
      <c r="P511" t="b">
        <v>0</v>
      </c>
      <c r="Q511" t="s">
        <v>8268</v>
      </c>
    </row>
    <row r="512" spans="1:17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s="9">
        <f t="shared" si="21"/>
        <v>42400.176377314812</v>
      </c>
      <c r="L512" s="9">
        <f t="shared" si="22"/>
        <v>42430.176377314812</v>
      </c>
      <c r="M512" s="10">
        <f t="shared" si="23"/>
        <v>2016</v>
      </c>
      <c r="N512" t="b">
        <v>0</v>
      </c>
      <c r="O512">
        <v>0</v>
      </c>
      <c r="P512" t="b">
        <v>0</v>
      </c>
      <c r="Q512" t="s">
        <v>8268</v>
      </c>
    </row>
    <row r="513" spans="1:17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s="9">
        <f t="shared" si="21"/>
        <v>41340.303032407406</v>
      </c>
      <c r="L513" s="9">
        <f t="shared" si="22"/>
        <v>41370.261365740742</v>
      </c>
      <c r="M513" s="10">
        <f t="shared" si="23"/>
        <v>2013</v>
      </c>
      <c r="N513" t="b">
        <v>0</v>
      </c>
      <c r="O513">
        <v>5</v>
      </c>
      <c r="P513" t="b">
        <v>0</v>
      </c>
      <c r="Q513" t="s">
        <v>8268</v>
      </c>
    </row>
    <row r="514" spans="1:17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s="9">
        <f t="shared" si="21"/>
        <v>42649.742210648154</v>
      </c>
      <c r="L514" s="9">
        <f t="shared" si="22"/>
        <v>42694.783877314811</v>
      </c>
      <c r="M514" s="10">
        <f t="shared" si="23"/>
        <v>2016</v>
      </c>
      <c r="N514" t="b">
        <v>0</v>
      </c>
      <c r="O514">
        <v>2</v>
      </c>
      <c r="P514" t="b">
        <v>0</v>
      </c>
      <c r="Q514" t="s">
        <v>8268</v>
      </c>
    </row>
    <row r="515" spans="1:17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s="9">
        <f t="shared" ref="K515:K578" si="24">(((J515/60)/60)/24)+DATE(1970,1,1)</f>
        <v>42552.653993055559</v>
      </c>
      <c r="L515" s="9">
        <f t="shared" ref="L515:L578" si="25">(((I515/60)/60)/24)+DATE(1970,1,1)</f>
        <v>42597.291666666672</v>
      </c>
      <c r="M515" s="10">
        <f t="shared" ref="M515:M578" si="26">YEAR(L515)</f>
        <v>2016</v>
      </c>
      <c r="N515" t="b">
        <v>0</v>
      </c>
      <c r="O515">
        <v>68</v>
      </c>
      <c r="P515" t="b">
        <v>0</v>
      </c>
      <c r="Q515" t="s">
        <v>8268</v>
      </c>
    </row>
    <row r="516" spans="1:17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s="9">
        <f t="shared" si="24"/>
        <v>41830.613969907405</v>
      </c>
      <c r="L516" s="9">
        <f t="shared" si="25"/>
        <v>41860.613969907405</v>
      </c>
      <c r="M516" s="10">
        <f t="shared" si="26"/>
        <v>2014</v>
      </c>
      <c r="N516" t="b">
        <v>0</v>
      </c>
      <c r="O516">
        <v>3</v>
      </c>
      <c r="P516" t="b">
        <v>0</v>
      </c>
      <c r="Q516" t="s">
        <v>8268</v>
      </c>
    </row>
    <row r="517" spans="1:17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s="9">
        <f t="shared" si="24"/>
        <v>42327.490752314814</v>
      </c>
      <c r="L517" s="9">
        <f t="shared" si="25"/>
        <v>42367.490752314814</v>
      </c>
      <c r="M517" s="10">
        <f t="shared" si="26"/>
        <v>2015</v>
      </c>
      <c r="N517" t="b">
        <v>0</v>
      </c>
      <c r="O517">
        <v>34</v>
      </c>
      <c r="P517" t="b">
        <v>0</v>
      </c>
      <c r="Q517" t="s">
        <v>8268</v>
      </c>
    </row>
    <row r="518" spans="1:17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s="9">
        <f t="shared" si="24"/>
        <v>42091.778703703705</v>
      </c>
      <c r="L518" s="9">
        <f t="shared" si="25"/>
        <v>42151.778703703705</v>
      </c>
      <c r="M518" s="10">
        <f t="shared" si="26"/>
        <v>2015</v>
      </c>
      <c r="N518" t="b">
        <v>0</v>
      </c>
      <c r="O518">
        <v>0</v>
      </c>
      <c r="P518" t="b">
        <v>0</v>
      </c>
      <c r="Q518" t="s">
        <v>8268</v>
      </c>
    </row>
    <row r="519" spans="1:17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s="9">
        <f t="shared" si="24"/>
        <v>42738.615289351852</v>
      </c>
      <c r="L519" s="9">
        <f t="shared" si="25"/>
        <v>42768.615289351852</v>
      </c>
      <c r="M519" s="10">
        <f t="shared" si="26"/>
        <v>2017</v>
      </c>
      <c r="N519" t="b">
        <v>0</v>
      </c>
      <c r="O519">
        <v>3</v>
      </c>
      <c r="P519" t="b">
        <v>0</v>
      </c>
      <c r="Q519" t="s">
        <v>8268</v>
      </c>
    </row>
    <row r="520" spans="1:17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s="9">
        <f t="shared" si="24"/>
        <v>42223.616018518514</v>
      </c>
      <c r="L520" s="9">
        <f t="shared" si="25"/>
        <v>42253.615277777775</v>
      </c>
      <c r="M520" s="10">
        <f t="shared" si="26"/>
        <v>2015</v>
      </c>
      <c r="N520" t="b">
        <v>0</v>
      </c>
      <c r="O520">
        <v>0</v>
      </c>
      <c r="P520" t="b">
        <v>0</v>
      </c>
      <c r="Q520" t="s">
        <v>8268</v>
      </c>
    </row>
    <row r="521" spans="1:17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s="9">
        <f t="shared" si="24"/>
        <v>41218.391446759262</v>
      </c>
      <c r="L521" s="9">
        <f t="shared" si="25"/>
        <v>41248.391446759262</v>
      </c>
      <c r="M521" s="10">
        <f t="shared" si="26"/>
        <v>2012</v>
      </c>
      <c r="N521" t="b">
        <v>0</v>
      </c>
      <c r="O521">
        <v>70</v>
      </c>
      <c r="P521" t="b">
        <v>0</v>
      </c>
      <c r="Q521" t="s">
        <v>8268</v>
      </c>
    </row>
    <row r="522" spans="1:17" ht="60" hidden="1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s="9">
        <f t="shared" si="24"/>
        <v>42318.702094907407</v>
      </c>
      <c r="L522" s="9">
        <f t="shared" si="25"/>
        <v>42348.702094907407</v>
      </c>
      <c r="M522" s="10">
        <f t="shared" si="26"/>
        <v>2015</v>
      </c>
      <c r="N522" t="b">
        <v>0</v>
      </c>
      <c r="O522">
        <v>34</v>
      </c>
      <c r="P522" t="b">
        <v>1</v>
      </c>
      <c r="Q522" t="s">
        <v>8269</v>
      </c>
    </row>
    <row r="523" spans="1:17" ht="60" hidden="1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s="9">
        <f t="shared" si="24"/>
        <v>42646.092812499999</v>
      </c>
      <c r="L523" s="9">
        <f t="shared" si="25"/>
        <v>42675.207638888889</v>
      </c>
      <c r="M523" s="10">
        <f t="shared" si="26"/>
        <v>2016</v>
      </c>
      <c r="N523" t="b">
        <v>0</v>
      </c>
      <c r="O523">
        <v>56</v>
      </c>
      <c r="P523" t="b">
        <v>1</v>
      </c>
      <c r="Q523" t="s">
        <v>8269</v>
      </c>
    </row>
    <row r="524" spans="1:17" ht="45" hidden="1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s="9">
        <f t="shared" si="24"/>
        <v>42430.040798611109</v>
      </c>
      <c r="L524" s="9">
        <f t="shared" si="25"/>
        <v>42449.999131944445</v>
      </c>
      <c r="M524" s="10">
        <f t="shared" si="26"/>
        <v>2016</v>
      </c>
      <c r="N524" t="b">
        <v>0</v>
      </c>
      <c r="O524">
        <v>31</v>
      </c>
      <c r="P524" t="b">
        <v>1</v>
      </c>
      <c r="Q524" t="s">
        <v>8269</v>
      </c>
    </row>
    <row r="525" spans="1:17" ht="60" hidden="1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s="9">
        <f t="shared" si="24"/>
        <v>42238.13282407407</v>
      </c>
      <c r="L525" s="9">
        <f t="shared" si="25"/>
        <v>42268.13282407407</v>
      </c>
      <c r="M525" s="10">
        <f t="shared" si="26"/>
        <v>2015</v>
      </c>
      <c r="N525" t="b">
        <v>0</v>
      </c>
      <c r="O525">
        <v>84</v>
      </c>
      <c r="P525" t="b">
        <v>1</v>
      </c>
      <c r="Q525" t="s">
        <v>8269</v>
      </c>
    </row>
    <row r="526" spans="1:17" ht="60" hidden="1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s="9">
        <f t="shared" si="24"/>
        <v>42492.717233796298</v>
      </c>
      <c r="L526" s="9">
        <f t="shared" si="25"/>
        <v>42522.717233796298</v>
      </c>
      <c r="M526" s="10">
        <f t="shared" si="26"/>
        <v>2016</v>
      </c>
      <c r="N526" t="b">
        <v>0</v>
      </c>
      <c r="O526">
        <v>130</v>
      </c>
      <c r="P526" t="b">
        <v>1</v>
      </c>
      <c r="Q526" t="s">
        <v>8269</v>
      </c>
    </row>
    <row r="527" spans="1:17" ht="60" hidden="1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s="9">
        <f t="shared" si="24"/>
        <v>41850.400937500002</v>
      </c>
      <c r="L527" s="9">
        <f t="shared" si="25"/>
        <v>41895.400937500002</v>
      </c>
      <c r="M527" s="10">
        <f t="shared" si="26"/>
        <v>2014</v>
      </c>
      <c r="N527" t="b">
        <v>0</v>
      </c>
      <c r="O527">
        <v>12</v>
      </c>
      <c r="P527" t="b">
        <v>1</v>
      </c>
      <c r="Q527" t="s">
        <v>8269</v>
      </c>
    </row>
    <row r="528" spans="1:17" ht="45" hidden="1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s="9">
        <f t="shared" si="24"/>
        <v>42192.591944444444</v>
      </c>
      <c r="L528" s="9">
        <f t="shared" si="25"/>
        <v>42223.708333333328</v>
      </c>
      <c r="M528" s="10">
        <f t="shared" si="26"/>
        <v>2015</v>
      </c>
      <c r="N528" t="b">
        <v>0</v>
      </c>
      <c r="O528">
        <v>23</v>
      </c>
      <c r="P528" t="b">
        <v>1</v>
      </c>
      <c r="Q528" t="s">
        <v>8269</v>
      </c>
    </row>
    <row r="529" spans="1:17" ht="60" hidden="1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s="9">
        <f t="shared" si="24"/>
        <v>42753.205625000002</v>
      </c>
      <c r="L529" s="9">
        <f t="shared" si="25"/>
        <v>42783.670138888891</v>
      </c>
      <c r="M529" s="10">
        <f t="shared" si="26"/>
        <v>2017</v>
      </c>
      <c r="N529" t="b">
        <v>0</v>
      </c>
      <c r="O529">
        <v>158</v>
      </c>
      <c r="P529" t="b">
        <v>1</v>
      </c>
      <c r="Q529" t="s">
        <v>8269</v>
      </c>
    </row>
    <row r="530" spans="1:17" ht="30" hidden="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s="9">
        <f t="shared" si="24"/>
        <v>42155.920219907406</v>
      </c>
      <c r="L530" s="9">
        <f t="shared" si="25"/>
        <v>42176.888888888891</v>
      </c>
      <c r="M530" s="10">
        <f t="shared" si="26"/>
        <v>2015</v>
      </c>
      <c r="N530" t="b">
        <v>0</v>
      </c>
      <c r="O530">
        <v>30</v>
      </c>
      <c r="P530" t="b">
        <v>1</v>
      </c>
      <c r="Q530" t="s">
        <v>8269</v>
      </c>
    </row>
    <row r="531" spans="1:17" ht="60" hidden="1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s="9">
        <f t="shared" si="24"/>
        <v>42725.031180555554</v>
      </c>
      <c r="L531" s="9">
        <f t="shared" si="25"/>
        <v>42746.208333333328</v>
      </c>
      <c r="M531" s="10">
        <f t="shared" si="26"/>
        <v>2017</v>
      </c>
      <c r="N531" t="b">
        <v>0</v>
      </c>
      <c r="O531">
        <v>18</v>
      </c>
      <c r="P531" t="b">
        <v>1</v>
      </c>
      <c r="Q531" t="s">
        <v>8269</v>
      </c>
    </row>
    <row r="532" spans="1:17" ht="60" hidden="1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s="9">
        <f t="shared" si="24"/>
        <v>42157.591064814813</v>
      </c>
      <c r="L532" s="9">
        <f t="shared" si="25"/>
        <v>42179.083333333328</v>
      </c>
      <c r="M532" s="10">
        <f t="shared" si="26"/>
        <v>2015</v>
      </c>
      <c r="N532" t="b">
        <v>0</v>
      </c>
      <c r="O532">
        <v>29</v>
      </c>
      <c r="P532" t="b">
        <v>1</v>
      </c>
      <c r="Q532" t="s">
        <v>8269</v>
      </c>
    </row>
    <row r="533" spans="1:17" ht="60" hidden="1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s="9">
        <f t="shared" si="24"/>
        <v>42676.065150462964</v>
      </c>
      <c r="L533" s="9">
        <f t="shared" si="25"/>
        <v>42721.290972222225</v>
      </c>
      <c r="M533" s="10">
        <f t="shared" si="26"/>
        <v>2016</v>
      </c>
      <c r="N533" t="b">
        <v>0</v>
      </c>
      <c r="O533">
        <v>31</v>
      </c>
      <c r="P533" t="b">
        <v>1</v>
      </c>
      <c r="Q533" t="s">
        <v>8269</v>
      </c>
    </row>
    <row r="534" spans="1:17" ht="60" hidden="1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s="9">
        <f t="shared" si="24"/>
        <v>42473.007037037038</v>
      </c>
      <c r="L534" s="9">
        <f t="shared" si="25"/>
        <v>42503.007037037038</v>
      </c>
      <c r="M534" s="10">
        <f t="shared" si="26"/>
        <v>2016</v>
      </c>
      <c r="N534" t="b">
        <v>0</v>
      </c>
      <c r="O534">
        <v>173</v>
      </c>
      <c r="P534" t="b">
        <v>1</v>
      </c>
      <c r="Q534" t="s">
        <v>8269</v>
      </c>
    </row>
    <row r="535" spans="1:17" ht="60" hidden="1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s="9">
        <f t="shared" si="24"/>
        <v>42482.43478009259</v>
      </c>
      <c r="L535" s="9">
        <f t="shared" si="25"/>
        <v>42506.43478009259</v>
      </c>
      <c r="M535" s="10">
        <f t="shared" si="26"/>
        <v>2016</v>
      </c>
      <c r="N535" t="b">
        <v>0</v>
      </c>
      <c r="O535">
        <v>17</v>
      </c>
      <c r="P535" t="b">
        <v>1</v>
      </c>
      <c r="Q535" t="s">
        <v>8269</v>
      </c>
    </row>
    <row r="536" spans="1:17" ht="60" hidden="1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s="9">
        <f t="shared" si="24"/>
        <v>42270.810995370368</v>
      </c>
      <c r="L536" s="9">
        <f t="shared" si="25"/>
        <v>42309.958333333328</v>
      </c>
      <c r="M536" s="10">
        <f t="shared" si="26"/>
        <v>2015</v>
      </c>
      <c r="N536" t="b">
        <v>0</v>
      </c>
      <c r="O536">
        <v>48</v>
      </c>
      <c r="P536" t="b">
        <v>1</v>
      </c>
      <c r="Q536" t="s">
        <v>8269</v>
      </c>
    </row>
    <row r="537" spans="1:17" ht="45" hidden="1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s="9">
        <f t="shared" si="24"/>
        <v>42711.545196759253</v>
      </c>
      <c r="L537" s="9">
        <f t="shared" si="25"/>
        <v>42741.545196759253</v>
      </c>
      <c r="M537" s="10">
        <f t="shared" si="26"/>
        <v>2017</v>
      </c>
      <c r="N537" t="b">
        <v>0</v>
      </c>
      <c r="O537">
        <v>59</v>
      </c>
      <c r="P537" t="b">
        <v>1</v>
      </c>
      <c r="Q537" t="s">
        <v>8269</v>
      </c>
    </row>
    <row r="538" spans="1:17" ht="60" hidden="1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s="9">
        <f t="shared" si="24"/>
        <v>42179.344988425932</v>
      </c>
      <c r="L538" s="9">
        <f t="shared" si="25"/>
        <v>42219.75</v>
      </c>
      <c r="M538" s="10">
        <f t="shared" si="26"/>
        <v>2015</v>
      </c>
      <c r="N538" t="b">
        <v>0</v>
      </c>
      <c r="O538">
        <v>39</v>
      </c>
      <c r="P538" t="b">
        <v>1</v>
      </c>
      <c r="Q538" t="s">
        <v>8269</v>
      </c>
    </row>
    <row r="539" spans="1:17" ht="60" hidden="1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s="9">
        <f t="shared" si="24"/>
        <v>42282.768414351856</v>
      </c>
      <c r="L539" s="9">
        <f t="shared" si="25"/>
        <v>42312.810081018513</v>
      </c>
      <c r="M539" s="10">
        <f t="shared" si="26"/>
        <v>2015</v>
      </c>
      <c r="N539" t="b">
        <v>0</v>
      </c>
      <c r="O539">
        <v>59</v>
      </c>
      <c r="P539" t="b">
        <v>1</v>
      </c>
      <c r="Q539" t="s">
        <v>8269</v>
      </c>
    </row>
    <row r="540" spans="1:17" ht="60" hidden="1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s="9">
        <f t="shared" si="24"/>
        <v>42473.794710648144</v>
      </c>
      <c r="L540" s="9">
        <f t="shared" si="25"/>
        <v>42503.794710648144</v>
      </c>
      <c r="M540" s="10">
        <f t="shared" si="26"/>
        <v>2016</v>
      </c>
      <c r="N540" t="b">
        <v>0</v>
      </c>
      <c r="O540">
        <v>60</v>
      </c>
      <c r="P540" t="b">
        <v>1</v>
      </c>
      <c r="Q540" t="s">
        <v>8269</v>
      </c>
    </row>
    <row r="541" spans="1:17" ht="45" hidden="1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s="9">
        <f t="shared" si="24"/>
        <v>42535.049849537041</v>
      </c>
      <c r="L541" s="9">
        <f t="shared" si="25"/>
        <v>42556.049849537041</v>
      </c>
      <c r="M541" s="10">
        <f t="shared" si="26"/>
        <v>2016</v>
      </c>
      <c r="N541" t="b">
        <v>0</v>
      </c>
      <c r="O541">
        <v>20</v>
      </c>
      <c r="P541" t="b">
        <v>1</v>
      </c>
      <c r="Q541" t="s">
        <v>8269</v>
      </c>
    </row>
    <row r="542" spans="1:17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s="9">
        <f t="shared" si="24"/>
        <v>42009.817199074074</v>
      </c>
      <c r="L542" s="9">
        <f t="shared" si="25"/>
        <v>42039.817199074074</v>
      </c>
      <c r="M542" s="10">
        <f t="shared" si="26"/>
        <v>2015</v>
      </c>
      <c r="N542" t="b">
        <v>0</v>
      </c>
      <c r="O542">
        <v>1</v>
      </c>
      <c r="P542" t="b">
        <v>0</v>
      </c>
      <c r="Q542" t="s">
        <v>8270</v>
      </c>
    </row>
    <row r="543" spans="1:17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s="9">
        <f t="shared" si="24"/>
        <v>42276.046689814815</v>
      </c>
      <c r="L543" s="9">
        <f t="shared" si="25"/>
        <v>42306.046689814815</v>
      </c>
      <c r="M543" s="10">
        <f t="shared" si="26"/>
        <v>2015</v>
      </c>
      <c r="N543" t="b">
        <v>0</v>
      </c>
      <c r="O543">
        <v>1</v>
      </c>
      <c r="P543" t="b">
        <v>0</v>
      </c>
      <c r="Q543" t="s">
        <v>8270</v>
      </c>
    </row>
    <row r="544" spans="1:17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s="9">
        <f t="shared" si="24"/>
        <v>42433.737453703703</v>
      </c>
      <c r="L544" s="9">
        <f t="shared" si="25"/>
        <v>42493.695787037039</v>
      </c>
      <c r="M544" s="10">
        <f t="shared" si="26"/>
        <v>2016</v>
      </c>
      <c r="N544" t="b">
        <v>0</v>
      </c>
      <c r="O544">
        <v>1</v>
      </c>
      <c r="P544" t="b">
        <v>0</v>
      </c>
      <c r="Q544" t="s">
        <v>8270</v>
      </c>
    </row>
    <row r="545" spans="1:17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s="9">
        <f t="shared" si="24"/>
        <v>41914.092152777775</v>
      </c>
      <c r="L545" s="9">
        <f t="shared" si="25"/>
        <v>41944.092152777775</v>
      </c>
      <c r="M545" s="10">
        <f t="shared" si="26"/>
        <v>2014</v>
      </c>
      <c r="N545" t="b">
        <v>0</v>
      </c>
      <c r="O545">
        <v>2</v>
      </c>
      <c r="P545" t="b">
        <v>0</v>
      </c>
      <c r="Q545" t="s">
        <v>8270</v>
      </c>
    </row>
    <row r="546" spans="1:17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s="9">
        <f t="shared" si="24"/>
        <v>42525.656944444447</v>
      </c>
      <c r="L546" s="9">
        <f t="shared" si="25"/>
        <v>42555.656944444447</v>
      </c>
      <c r="M546" s="10">
        <f t="shared" si="26"/>
        <v>2016</v>
      </c>
      <c r="N546" t="b">
        <v>0</v>
      </c>
      <c r="O546">
        <v>2</v>
      </c>
      <c r="P546" t="b">
        <v>0</v>
      </c>
      <c r="Q546" t="s">
        <v>8270</v>
      </c>
    </row>
    <row r="547" spans="1:17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s="9">
        <f t="shared" si="24"/>
        <v>42283.592465277776</v>
      </c>
      <c r="L547" s="9">
        <f t="shared" si="25"/>
        <v>42323.634131944447</v>
      </c>
      <c r="M547" s="10">
        <f t="shared" si="26"/>
        <v>2015</v>
      </c>
      <c r="N547" t="b">
        <v>0</v>
      </c>
      <c r="O547">
        <v>34</v>
      </c>
      <c r="P547" t="b">
        <v>0</v>
      </c>
      <c r="Q547" t="s">
        <v>8270</v>
      </c>
    </row>
    <row r="548" spans="1:17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s="9">
        <f t="shared" si="24"/>
        <v>42249.667997685188</v>
      </c>
      <c r="L548" s="9">
        <f t="shared" si="25"/>
        <v>42294.667997685188</v>
      </c>
      <c r="M548" s="10">
        <f t="shared" si="26"/>
        <v>2015</v>
      </c>
      <c r="N548" t="b">
        <v>0</v>
      </c>
      <c r="O548">
        <v>2</v>
      </c>
      <c r="P548" t="b">
        <v>0</v>
      </c>
      <c r="Q548" t="s">
        <v>8270</v>
      </c>
    </row>
    <row r="549" spans="1:17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s="9">
        <f t="shared" si="24"/>
        <v>42380.696342592593</v>
      </c>
      <c r="L549" s="9">
        <f t="shared" si="25"/>
        <v>42410.696342592593</v>
      </c>
      <c r="M549" s="10">
        <f t="shared" si="26"/>
        <v>2016</v>
      </c>
      <c r="N549" t="b">
        <v>0</v>
      </c>
      <c r="O549">
        <v>0</v>
      </c>
      <c r="P549" t="b">
        <v>0</v>
      </c>
      <c r="Q549" t="s">
        <v>8270</v>
      </c>
    </row>
    <row r="550" spans="1:17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s="9">
        <f t="shared" si="24"/>
        <v>42276.903333333335</v>
      </c>
      <c r="L550" s="9">
        <f t="shared" si="25"/>
        <v>42306.903333333335</v>
      </c>
      <c r="M550" s="10">
        <f t="shared" si="26"/>
        <v>2015</v>
      </c>
      <c r="N550" t="b">
        <v>0</v>
      </c>
      <c r="O550">
        <v>1</v>
      </c>
      <c r="P550" t="b">
        <v>0</v>
      </c>
      <c r="Q550" t="s">
        <v>8270</v>
      </c>
    </row>
    <row r="551" spans="1:17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s="9">
        <f t="shared" si="24"/>
        <v>42163.636828703704</v>
      </c>
      <c r="L551" s="9">
        <f t="shared" si="25"/>
        <v>42193.636828703704</v>
      </c>
      <c r="M551" s="10">
        <f t="shared" si="26"/>
        <v>2015</v>
      </c>
      <c r="N551" t="b">
        <v>0</v>
      </c>
      <c r="O551">
        <v>8</v>
      </c>
      <c r="P551" t="b">
        <v>0</v>
      </c>
      <c r="Q551" t="s">
        <v>8270</v>
      </c>
    </row>
    <row r="552" spans="1:17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s="9">
        <f t="shared" si="24"/>
        <v>42753.678761574076</v>
      </c>
      <c r="L552" s="9">
        <f t="shared" si="25"/>
        <v>42766.208333333328</v>
      </c>
      <c r="M552" s="10">
        <f t="shared" si="26"/>
        <v>2017</v>
      </c>
      <c r="N552" t="b">
        <v>0</v>
      </c>
      <c r="O552">
        <v>4</v>
      </c>
      <c r="P552" t="b">
        <v>0</v>
      </c>
      <c r="Q552" t="s">
        <v>8270</v>
      </c>
    </row>
    <row r="553" spans="1:17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s="9">
        <f t="shared" si="24"/>
        <v>42173.275740740741</v>
      </c>
      <c r="L553" s="9">
        <f t="shared" si="25"/>
        <v>42217.745138888888</v>
      </c>
      <c r="M553" s="10">
        <f t="shared" si="26"/>
        <v>2015</v>
      </c>
      <c r="N553" t="b">
        <v>0</v>
      </c>
      <c r="O553">
        <v>28</v>
      </c>
      <c r="P553" t="b">
        <v>0</v>
      </c>
      <c r="Q553" t="s">
        <v>8270</v>
      </c>
    </row>
    <row r="554" spans="1:17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s="9">
        <f t="shared" si="24"/>
        <v>42318.616851851853</v>
      </c>
      <c r="L554" s="9">
        <f t="shared" si="25"/>
        <v>42378.616851851853</v>
      </c>
      <c r="M554" s="10">
        <f t="shared" si="26"/>
        <v>2016</v>
      </c>
      <c r="N554" t="b">
        <v>0</v>
      </c>
      <c r="O554">
        <v>0</v>
      </c>
      <c r="P554" t="b">
        <v>0</v>
      </c>
      <c r="Q554" t="s">
        <v>8270</v>
      </c>
    </row>
    <row r="555" spans="1:17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s="9">
        <f t="shared" si="24"/>
        <v>41927.71980324074</v>
      </c>
      <c r="L555" s="9">
        <f t="shared" si="25"/>
        <v>41957.761469907404</v>
      </c>
      <c r="M555" s="10">
        <f t="shared" si="26"/>
        <v>2014</v>
      </c>
      <c r="N555" t="b">
        <v>0</v>
      </c>
      <c r="O555">
        <v>6</v>
      </c>
      <c r="P555" t="b">
        <v>0</v>
      </c>
      <c r="Q555" t="s">
        <v>8270</v>
      </c>
    </row>
    <row r="556" spans="1:17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s="9">
        <f t="shared" si="24"/>
        <v>41901.684861111113</v>
      </c>
      <c r="L556" s="9">
        <f t="shared" si="25"/>
        <v>41931.684861111113</v>
      </c>
      <c r="M556" s="10">
        <f t="shared" si="26"/>
        <v>2014</v>
      </c>
      <c r="N556" t="b">
        <v>0</v>
      </c>
      <c r="O556">
        <v>22</v>
      </c>
      <c r="P556" t="b">
        <v>0</v>
      </c>
      <c r="Q556" t="s">
        <v>8270</v>
      </c>
    </row>
    <row r="557" spans="1:17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s="9">
        <f t="shared" si="24"/>
        <v>42503.353506944448</v>
      </c>
      <c r="L557" s="9">
        <f t="shared" si="25"/>
        <v>42533.353506944448</v>
      </c>
      <c r="M557" s="10">
        <f t="shared" si="26"/>
        <v>2016</v>
      </c>
      <c r="N557" t="b">
        <v>0</v>
      </c>
      <c r="O557">
        <v>0</v>
      </c>
      <c r="P557" t="b">
        <v>0</v>
      </c>
      <c r="Q557" t="s">
        <v>8270</v>
      </c>
    </row>
    <row r="558" spans="1:17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s="9">
        <f t="shared" si="24"/>
        <v>42345.860150462962</v>
      </c>
      <c r="L558" s="9">
        <f t="shared" si="25"/>
        <v>42375.860150462962</v>
      </c>
      <c r="M558" s="10">
        <f t="shared" si="26"/>
        <v>2016</v>
      </c>
      <c r="N558" t="b">
        <v>0</v>
      </c>
      <c r="O558">
        <v>1</v>
      </c>
      <c r="P558" t="b">
        <v>0</v>
      </c>
      <c r="Q558" t="s">
        <v>8270</v>
      </c>
    </row>
    <row r="559" spans="1:17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s="9">
        <f t="shared" si="24"/>
        <v>42676.942164351851</v>
      </c>
      <c r="L559" s="9">
        <f t="shared" si="25"/>
        <v>42706.983831018515</v>
      </c>
      <c r="M559" s="10">
        <f t="shared" si="26"/>
        <v>2016</v>
      </c>
      <c r="N559" t="b">
        <v>0</v>
      </c>
      <c r="O559">
        <v>20</v>
      </c>
      <c r="P559" t="b">
        <v>0</v>
      </c>
      <c r="Q559" t="s">
        <v>8270</v>
      </c>
    </row>
    <row r="560" spans="1:17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s="9">
        <f t="shared" si="24"/>
        <v>42057.883159722223</v>
      </c>
      <c r="L560" s="9">
        <f t="shared" si="25"/>
        <v>42087.841493055559</v>
      </c>
      <c r="M560" s="10">
        <f t="shared" si="26"/>
        <v>2015</v>
      </c>
      <c r="N560" t="b">
        <v>0</v>
      </c>
      <c r="O560">
        <v>0</v>
      </c>
      <c r="P560" t="b">
        <v>0</v>
      </c>
      <c r="Q560" t="s">
        <v>8270</v>
      </c>
    </row>
    <row r="561" spans="1:17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s="9">
        <f t="shared" si="24"/>
        <v>42321.283101851848</v>
      </c>
      <c r="L561" s="9">
        <f t="shared" si="25"/>
        <v>42351.283101851848</v>
      </c>
      <c r="M561" s="10">
        <f t="shared" si="26"/>
        <v>2015</v>
      </c>
      <c r="N561" t="b">
        <v>0</v>
      </c>
      <c r="O561">
        <v>1</v>
      </c>
      <c r="P561" t="b">
        <v>0</v>
      </c>
      <c r="Q561" t="s">
        <v>8270</v>
      </c>
    </row>
    <row r="562" spans="1:17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s="9">
        <f t="shared" si="24"/>
        <v>41960.771354166667</v>
      </c>
      <c r="L562" s="9">
        <f t="shared" si="25"/>
        <v>41990.771354166667</v>
      </c>
      <c r="M562" s="10">
        <f t="shared" si="26"/>
        <v>2014</v>
      </c>
      <c r="N562" t="b">
        <v>0</v>
      </c>
      <c r="O562">
        <v>3</v>
      </c>
      <c r="P562" t="b">
        <v>0</v>
      </c>
      <c r="Q562" t="s">
        <v>8270</v>
      </c>
    </row>
    <row r="563" spans="1:17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s="9">
        <f t="shared" si="24"/>
        <v>42268.658715277779</v>
      </c>
      <c r="L563" s="9">
        <f t="shared" si="25"/>
        <v>42303.658715277779</v>
      </c>
      <c r="M563" s="10">
        <f t="shared" si="26"/>
        <v>2015</v>
      </c>
      <c r="N563" t="b">
        <v>0</v>
      </c>
      <c r="O563">
        <v>2</v>
      </c>
      <c r="P563" t="b">
        <v>0</v>
      </c>
      <c r="Q563" t="s">
        <v>8270</v>
      </c>
    </row>
    <row r="564" spans="1:17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s="9">
        <f t="shared" si="24"/>
        <v>42692.389062500006</v>
      </c>
      <c r="L564" s="9">
        <f t="shared" si="25"/>
        <v>42722.389062500006</v>
      </c>
      <c r="M564" s="10">
        <f t="shared" si="26"/>
        <v>2016</v>
      </c>
      <c r="N564" t="b">
        <v>0</v>
      </c>
      <c r="O564">
        <v>0</v>
      </c>
      <c r="P564" t="b">
        <v>0</v>
      </c>
      <c r="Q564" t="s">
        <v>8270</v>
      </c>
    </row>
    <row r="565" spans="1:17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s="9">
        <f t="shared" si="24"/>
        <v>42022.069988425923</v>
      </c>
      <c r="L565" s="9">
        <f t="shared" si="25"/>
        <v>42052.069988425923</v>
      </c>
      <c r="M565" s="10">
        <f t="shared" si="26"/>
        <v>2015</v>
      </c>
      <c r="N565" t="b">
        <v>0</v>
      </c>
      <c r="O565">
        <v>2</v>
      </c>
      <c r="P565" t="b">
        <v>0</v>
      </c>
      <c r="Q565" t="s">
        <v>8270</v>
      </c>
    </row>
    <row r="566" spans="1:17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s="9">
        <f t="shared" si="24"/>
        <v>42411.942997685182</v>
      </c>
      <c r="L566" s="9">
        <f t="shared" si="25"/>
        <v>42441.942997685182</v>
      </c>
      <c r="M566" s="10">
        <f t="shared" si="26"/>
        <v>2016</v>
      </c>
      <c r="N566" t="b">
        <v>0</v>
      </c>
      <c r="O566">
        <v>1</v>
      </c>
      <c r="P566" t="b">
        <v>0</v>
      </c>
      <c r="Q566" t="s">
        <v>8270</v>
      </c>
    </row>
    <row r="567" spans="1:17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s="9">
        <f t="shared" si="24"/>
        <v>42165.785289351858</v>
      </c>
      <c r="L567" s="9">
        <f t="shared" si="25"/>
        <v>42195.785289351858</v>
      </c>
      <c r="M567" s="10">
        <f t="shared" si="26"/>
        <v>2015</v>
      </c>
      <c r="N567" t="b">
        <v>0</v>
      </c>
      <c r="O567">
        <v>0</v>
      </c>
      <c r="P567" t="b">
        <v>0</v>
      </c>
      <c r="Q567" t="s">
        <v>8270</v>
      </c>
    </row>
    <row r="568" spans="1:17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s="9">
        <f t="shared" si="24"/>
        <v>42535.68440972222</v>
      </c>
      <c r="L568" s="9">
        <f t="shared" si="25"/>
        <v>42565.68440972222</v>
      </c>
      <c r="M568" s="10">
        <f t="shared" si="26"/>
        <v>2016</v>
      </c>
      <c r="N568" t="b">
        <v>0</v>
      </c>
      <c r="O568">
        <v>1</v>
      </c>
      <c r="P568" t="b">
        <v>0</v>
      </c>
      <c r="Q568" t="s">
        <v>8270</v>
      </c>
    </row>
    <row r="569" spans="1:17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s="9">
        <f t="shared" si="24"/>
        <v>41975.842523148152</v>
      </c>
      <c r="L569" s="9">
        <f t="shared" si="25"/>
        <v>42005.842523148152</v>
      </c>
      <c r="M569" s="10">
        <f t="shared" si="26"/>
        <v>2015</v>
      </c>
      <c r="N569" t="b">
        <v>0</v>
      </c>
      <c r="O569">
        <v>0</v>
      </c>
      <c r="P569" t="b">
        <v>0</v>
      </c>
      <c r="Q569" t="s">
        <v>8270</v>
      </c>
    </row>
    <row r="570" spans="1:17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s="9">
        <f t="shared" si="24"/>
        <v>42348.9215625</v>
      </c>
      <c r="L570" s="9">
        <f t="shared" si="25"/>
        <v>42385.458333333328</v>
      </c>
      <c r="M570" s="10">
        <f t="shared" si="26"/>
        <v>2016</v>
      </c>
      <c r="N570" t="b">
        <v>0</v>
      </c>
      <c r="O570">
        <v>5</v>
      </c>
      <c r="P570" t="b">
        <v>0</v>
      </c>
      <c r="Q570" t="s">
        <v>8270</v>
      </c>
    </row>
    <row r="571" spans="1:17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s="9">
        <f t="shared" si="24"/>
        <v>42340.847361111111</v>
      </c>
      <c r="L571" s="9">
        <f t="shared" si="25"/>
        <v>42370.847361111111</v>
      </c>
      <c r="M571" s="10">
        <f t="shared" si="26"/>
        <v>2016</v>
      </c>
      <c r="N571" t="b">
        <v>0</v>
      </c>
      <c r="O571">
        <v>1</v>
      </c>
      <c r="P571" t="b">
        <v>0</v>
      </c>
      <c r="Q571" t="s">
        <v>8270</v>
      </c>
    </row>
    <row r="572" spans="1:17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s="9">
        <f t="shared" si="24"/>
        <v>42388.798252314817</v>
      </c>
      <c r="L572" s="9">
        <f t="shared" si="25"/>
        <v>42418.798252314817</v>
      </c>
      <c r="M572" s="10">
        <f t="shared" si="26"/>
        <v>2016</v>
      </c>
      <c r="N572" t="b">
        <v>0</v>
      </c>
      <c r="O572">
        <v>1</v>
      </c>
      <c r="P572" t="b">
        <v>0</v>
      </c>
      <c r="Q572" t="s">
        <v>8270</v>
      </c>
    </row>
    <row r="573" spans="1:17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s="9">
        <f t="shared" si="24"/>
        <v>42192.816238425927</v>
      </c>
      <c r="L573" s="9">
        <f t="shared" si="25"/>
        <v>42212.165972222225</v>
      </c>
      <c r="M573" s="10">
        <f t="shared" si="26"/>
        <v>2015</v>
      </c>
      <c r="N573" t="b">
        <v>0</v>
      </c>
      <c r="O573">
        <v>2</v>
      </c>
      <c r="P573" t="b">
        <v>0</v>
      </c>
      <c r="Q573" t="s">
        <v>8270</v>
      </c>
    </row>
    <row r="574" spans="1:17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s="9">
        <f t="shared" si="24"/>
        <v>42282.71629629629</v>
      </c>
      <c r="L574" s="9">
        <f t="shared" si="25"/>
        <v>42312.757962962962</v>
      </c>
      <c r="M574" s="10">
        <f t="shared" si="26"/>
        <v>2015</v>
      </c>
      <c r="N574" t="b">
        <v>0</v>
      </c>
      <c r="O574">
        <v>0</v>
      </c>
      <c r="P574" t="b">
        <v>0</v>
      </c>
      <c r="Q574" t="s">
        <v>8270</v>
      </c>
    </row>
    <row r="575" spans="1:17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s="9">
        <f t="shared" si="24"/>
        <v>41963.050127314811</v>
      </c>
      <c r="L575" s="9">
        <f t="shared" si="25"/>
        <v>42022.05</v>
      </c>
      <c r="M575" s="10">
        <f t="shared" si="26"/>
        <v>2015</v>
      </c>
      <c r="N575" t="b">
        <v>0</v>
      </c>
      <c r="O575">
        <v>9</v>
      </c>
      <c r="P575" t="b">
        <v>0</v>
      </c>
      <c r="Q575" t="s">
        <v>8270</v>
      </c>
    </row>
    <row r="576" spans="1:17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s="9">
        <f t="shared" si="24"/>
        <v>42632.443368055552</v>
      </c>
      <c r="L576" s="9">
        <f t="shared" si="25"/>
        <v>42662.443368055552</v>
      </c>
      <c r="M576" s="10">
        <f t="shared" si="26"/>
        <v>2016</v>
      </c>
      <c r="N576" t="b">
        <v>0</v>
      </c>
      <c r="O576">
        <v>4</v>
      </c>
      <c r="P576" t="b">
        <v>0</v>
      </c>
      <c r="Q576" t="s">
        <v>8270</v>
      </c>
    </row>
    <row r="577" spans="1:17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s="9">
        <f t="shared" si="24"/>
        <v>42138.692627314813</v>
      </c>
      <c r="L577" s="9">
        <f t="shared" si="25"/>
        <v>42168.692627314813</v>
      </c>
      <c r="M577" s="10">
        <f t="shared" si="26"/>
        <v>2015</v>
      </c>
      <c r="N577" t="b">
        <v>0</v>
      </c>
      <c r="O577">
        <v>4</v>
      </c>
      <c r="P577" t="b">
        <v>0</v>
      </c>
      <c r="Q577" t="s">
        <v>8270</v>
      </c>
    </row>
    <row r="578" spans="1:17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s="9">
        <f t="shared" si="24"/>
        <v>42031.471666666665</v>
      </c>
      <c r="L578" s="9">
        <f t="shared" si="25"/>
        <v>42091.43</v>
      </c>
      <c r="M578" s="10">
        <f t="shared" si="26"/>
        <v>2015</v>
      </c>
      <c r="N578" t="b">
        <v>0</v>
      </c>
      <c r="O578">
        <v>1</v>
      </c>
      <c r="P578" t="b">
        <v>0</v>
      </c>
      <c r="Q578" t="s">
        <v>8270</v>
      </c>
    </row>
    <row r="579" spans="1:17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s="9">
        <f t="shared" ref="K579:K642" si="27">(((J579/60)/60)/24)+DATE(1970,1,1)</f>
        <v>42450.589143518519</v>
      </c>
      <c r="L579" s="9">
        <f t="shared" ref="L579:L642" si="28">(((I579/60)/60)/24)+DATE(1970,1,1)</f>
        <v>42510.589143518519</v>
      </c>
      <c r="M579" s="10">
        <f t="shared" ref="M579:M642" si="29">YEAR(L579)</f>
        <v>2016</v>
      </c>
      <c r="N579" t="b">
        <v>0</v>
      </c>
      <c r="O579">
        <v>1</v>
      </c>
      <c r="P579" t="b">
        <v>0</v>
      </c>
      <c r="Q579" t="s">
        <v>8270</v>
      </c>
    </row>
    <row r="580" spans="1:17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s="9">
        <f t="shared" si="27"/>
        <v>42230.578622685185</v>
      </c>
      <c r="L580" s="9">
        <f t="shared" si="28"/>
        <v>42254.578622685185</v>
      </c>
      <c r="M580" s="10">
        <f t="shared" si="29"/>
        <v>2015</v>
      </c>
      <c r="N580" t="b">
        <v>0</v>
      </c>
      <c r="O580">
        <v>7</v>
      </c>
      <c r="P580" t="b">
        <v>0</v>
      </c>
      <c r="Q580" t="s">
        <v>8270</v>
      </c>
    </row>
    <row r="581" spans="1:17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s="9">
        <f t="shared" si="27"/>
        <v>41968.852118055554</v>
      </c>
      <c r="L581" s="9">
        <f t="shared" si="28"/>
        <v>41998.852118055554</v>
      </c>
      <c r="M581" s="10">
        <f t="shared" si="29"/>
        <v>2014</v>
      </c>
      <c r="N581" t="b">
        <v>0</v>
      </c>
      <c r="O581">
        <v>5</v>
      </c>
      <c r="P581" t="b">
        <v>0</v>
      </c>
      <c r="Q581" t="s">
        <v>8270</v>
      </c>
    </row>
    <row r="582" spans="1:17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s="9">
        <f t="shared" si="27"/>
        <v>42605.908182870371</v>
      </c>
      <c r="L582" s="9">
        <f t="shared" si="28"/>
        <v>42635.908182870371</v>
      </c>
      <c r="M582" s="10">
        <f t="shared" si="29"/>
        <v>2016</v>
      </c>
      <c r="N582" t="b">
        <v>0</v>
      </c>
      <c r="O582">
        <v>1</v>
      </c>
      <c r="P582" t="b">
        <v>0</v>
      </c>
      <c r="Q582" t="s">
        <v>8270</v>
      </c>
    </row>
    <row r="583" spans="1:17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s="9">
        <f t="shared" si="27"/>
        <v>42188.012777777782</v>
      </c>
      <c r="L583" s="9">
        <f t="shared" si="28"/>
        <v>42218.012777777782</v>
      </c>
      <c r="M583" s="10">
        <f t="shared" si="29"/>
        <v>2015</v>
      </c>
      <c r="N583" t="b">
        <v>0</v>
      </c>
      <c r="O583">
        <v>0</v>
      </c>
      <c r="P583" t="b">
        <v>0</v>
      </c>
      <c r="Q583" t="s">
        <v>8270</v>
      </c>
    </row>
    <row r="584" spans="1:17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s="9">
        <f t="shared" si="27"/>
        <v>42055.739803240736</v>
      </c>
      <c r="L584" s="9">
        <f t="shared" si="28"/>
        <v>42078.75</v>
      </c>
      <c r="M584" s="10">
        <f t="shared" si="29"/>
        <v>2015</v>
      </c>
      <c r="N584" t="b">
        <v>0</v>
      </c>
      <c r="O584">
        <v>0</v>
      </c>
      <c r="P584" t="b">
        <v>0</v>
      </c>
      <c r="Q584" t="s">
        <v>8270</v>
      </c>
    </row>
    <row r="585" spans="1:17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s="9">
        <f t="shared" si="27"/>
        <v>42052.93850694444</v>
      </c>
      <c r="L585" s="9">
        <f t="shared" si="28"/>
        <v>42082.896840277783</v>
      </c>
      <c r="M585" s="10">
        <f t="shared" si="29"/>
        <v>2015</v>
      </c>
      <c r="N585" t="b">
        <v>0</v>
      </c>
      <c r="O585">
        <v>1</v>
      </c>
      <c r="P585" t="b">
        <v>0</v>
      </c>
      <c r="Q585" t="s">
        <v>8270</v>
      </c>
    </row>
    <row r="586" spans="1:17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s="9">
        <f t="shared" si="27"/>
        <v>42049.716620370367</v>
      </c>
      <c r="L586" s="9">
        <f t="shared" si="28"/>
        <v>42079.674953703703</v>
      </c>
      <c r="M586" s="10">
        <f t="shared" si="29"/>
        <v>2015</v>
      </c>
      <c r="N586" t="b">
        <v>0</v>
      </c>
      <c r="O586">
        <v>2</v>
      </c>
      <c r="P586" t="b">
        <v>0</v>
      </c>
      <c r="Q586" t="s">
        <v>8270</v>
      </c>
    </row>
    <row r="587" spans="1:17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s="9">
        <f t="shared" si="27"/>
        <v>42283.3909375</v>
      </c>
      <c r="L587" s="9">
        <f t="shared" si="28"/>
        <v>42339</v>
      </c>
      <c r="M587" s="10">
        <f t="shared" si="29"/>
        <v>2015</v>
      </c>
      <c r="N587" t="b">
        <v>0</v>
      </c>
      <c r="O587">
        <v>0</v>
      </c>
      <c r="P587" t="b">
        <v>0</v>
      </c>
      <c r="Q587" t="s">
        <v>8270</v>
      </c>
    </row>
    <row r="588" spans="1:17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s="9">
        <f t="shared" si="27"/>
        <v>42020.854247685187</v>
      </c>
      <c r="L588" s="9">
        <f t="shared" si="28"/>
        <v>42050.854247685187</v>
      </c>
      <c r="M588" s="10">
        <f t="shared" si="29"/>
        <v>2015</v>
      </c>
      <c r="N588" t="b">
        <v>0</v>
      </c>
      <c r="O588">
        <v>4</v>
      </c>
      <c r="P588" t="b">
        <v>0</v>
      </c>
      <c r="Q588" t="s">
        <v>8270</v>
      </c>
    </row>
    <row r="589" spans="1:17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s="9">
        <f t="shared" si="27"/>
        <v>42080.757326388892</v>
      </c>
      <c r="L589" s="9">
        <f t="shared" si="28"/>
        <v>42110.757326388892</v>
      </c>
      <c r="M589" s="10">
        <f t="shared" si="29"/>
        <v>2015</v>
      </c>
      <c r="N589" t="b">
        <v>0</v>
      </c>
      <c r="O589">
        <v>7</v>
      </c>
      <c r="P589" t="b">
        <v>0</v>
      </c>
      <c r="Q589" t="s">
        <v>8270</v>
      </c>
    </row>
    <row r="590" spans="1:17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s="9">
        <f t="shared" si="27"/>
        <v>42631.769513888896</v>
      </c>
      <c r="L590" s="9">
        <f t="shared" si="28"/>
        <v>42691.811180555553</v>
      </c>
      <c r="M590" s="10">
        <f t="shared" si="29"/>
        <v>2016</v>
      </c>
      <c r="N590" t="b">
        <v>0</v>
      </c>
      <c r="O590">
        <v>2</v>
      </c>
      <c r="P590" t="b">
        <v>0</v>
      </c>
      <c r="Q590" t="s">
        <v>8270</v>
      </c>
    </row>
    <row r="591" spans="1:17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s="9">
        <f t="shared" si="27"/>
        <v>42178.614571759259</v>
      </c>
      <c r="L591" s="9">
        <f t="shared" si="28"/>
        <v>42193.614571759259</v>
      </c>
      <c r="M591" s="10">
        <f t="shared" si="29"/>
        <v>2015</v>
      </c>
      <c r="N591" t="b">
        <v>0</v>
      </c>
      <c r="O591">
        <v>1</v>
      </c>
      <c r="P591" t="b">
        <v>0</v>
      </c>
      <c r="Q591" t="s">
        <v>8270</v>
      </c>
    </row>
    <row r="592" spans="1:17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s="9">
        <f t="shared" si="27"/>
        <v>42377.554756944446</v>
      </c>
      <c r="L592" s="9">
        <f t="shared" si="28"/>
        <v>42408.542361111111</v>
      </c>
      <c r="M592" s="10">
        <f t="shared" si="29"/>
        <v>2016</v>
      </c>
      <c r="N592" t="b">
        <v>0</v>
      </c>
      <c r="O592">
        <v>9</v>
      </c>
      <c r="P592" t="b">
        <v>0</v>
      </c>
      <c r="Q592" t="s">
        <v>8270</v>
      </c>
    </row>
    <row r="593" spans="1:17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s="9">
        <f t="shared" si="27"/>
        <v>42177.543171296296</v>
      </c>
      <c r="L593" s="9">
        <f t="shared" si="28"/>
        <v>42207.543171296296</v>
      </c>
      <c r="M593" s="10">
        <f t="shared" si="29"/>
        <v>2015</v>
      </c>
      <c r="N593" t="b">
        <v>0</v>
      </c>
      <c r="O593">
        <v>2</v>
      </c>
      <c r="P593" t="b">
        <v>0</v>
      </c>
      <c r="Q593" t="s">
        <v>8270</v>
      </c>
    </row>
    <row r="594" spans="1:17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s="9">
        <f t="shared" si="27"/>
        <v>41946.232175925928</v>
      </c>
      <c r="L594" s="9">
        <f t="shared" si="28"/>
        <v>41976.232175925921</v>
      </c>
      <c r="M594" s="10">
        <f t="shared" si="29"/>
        <v>2014</v>
      </c>
      <c r="N594" t="b">
        <v>0</v>
      </c>
      <c r="O594">
        <v>1</v>
      </c>
      <c r="P594" t="b">
        <v>0</v>
      </c>
      <c r="Q594" t="s">
        <v>8270</v>
      </c>
    </row>
    <row r="595" spans="1:17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s="9">
        <f t="shared" si="27"/>
        <v>42070.677604166667</v>
      </c>
      <c r="L595" s="9">
        <f t="shared" si="28"/>
        <v>42100.635937500003</v>
      </c>
      <c r="M595" s="10">
        <f t="shared" si="29"/>
        <v>2015</v>
      </c>
      <c r="N595" t="b">
        <v>0</v>
      </c>
      <c r="O595">
        <v>7</v>
      </c>
      <c r="P595" t="b">
        <v>0</v>
      </c>
      <c r="Q595" t="s">
        <v>8270</v>
      </c>
    </row>
    <row r="596" spans="1:17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s="9">
        <f t="shared" si="27"/>
        <v>42446.780162037037</v>
      </c>
      <c r="L596" s="9">
        <f t="shared" si="28"/>
        <v>42476.780162037037</v>
      </c>
      <c r="M596" s="10">
        <f t="shared" si="29"/>
        <v>2016</v>
      </c>
      <c r="N596" t="b">
        <v>0</v>
      </c>
      <c r="O596">
        <v>2</v>
      </c>
      <c r="P596" t="b">
        <v>0</v>
      </c>
      <c r="Q596" t="s">
        <v>8270</v>
      </c>
    </row>
    <row r="597" spans="1:17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s="9">
        <f t="shared" si="27"/>
        <v>42083.069884259254</v>
      </c>
      <c r="L597" s="9">
        <f t="shared" si="28"/>
        <v>42128.069884259254</v>
      </c>
      <c r="M597" s="10">
        <f t="shared" si="29"/>
        <v>2015</v>
      </c>
      <c r="N597" t="b">
        <v>0</v>
      </c>
      <c r="O597">
        <v>8</v>
      </c>
      <c r="P597" t="b">
        <v>0</v>
      </c>
      <c r="Q597" t="s">
        <v>8270</v>
      </c>
    </row>
    <row r="598" spans="1:17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s="9">
        <f t="shared" si="27"/>
        <v>42646.896898148145</v>
      </c>
      <c r="L598" s="9">
        <f t="shared" si="28"/>
        <v>42676.896898148145</v>
      </c>
      <c r="M598" s="10">
        <f t="shared" si="29"/>
        <v>2016</v>
      </c>
      <c r="N598" t="b">
        <v>0</v>
      </c>
      <c r="O598">
        <v>2</v>
      </c>
      <c r="P598" t="b">
        <v>0</v>
      </c>
      <c r="Q598" t="s">
        <v>8270</v>
      </c>
    </row>
    <row r="599" spans="1:17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s="9">
        <f t="shared" si="27"/>
        <v>42545.705266203702</v>
      </c>
      <c r="L599" s="9">
        <f t="shared" si="28"/>
        <v>42582.666666666672</v>
      </c>
      <c r="M599" s="10">
        <f t="shared" si="29"/>
        <v>2016</v>
      </c>
      <c r="N599" t="b">
        <v>0</v>
      </c>
      <c r="O599">
        <v>2</v>
      </c>
      <c r="P599" t="b">
        <v>0</v>
      </c>
      <c r="Q599" t="s">
        <v>8270</v>
      </c>
    </row>
    <row r="600" spans="1:17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s="9">
        <f t="shared" si="27"/>
        <v>41948.00209490741</v>
      </c>
      <c r="L600" s="9">
        <f t="shared" si="28"/>
        <v>41978.00209490741</v>
      </c>
      <c r="M600" s="10">
        <f t="shared" si="29"/>
        <v>2014</v>
      </c>
      <c r="N600" t="b">
        <v>0</v>
      </c>
      <c r="O600">
        <v>7</v>
      </c>
      <c r="P600" t="b">
        <v>0</v>
      </c>
      <c r="Q600" t="s">
        <v>8270</v>
      </c>
    </row>
    <row r="601" spans="1:17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s="9">
        <f t="shared" si="27"/>
        <v>42047.812523148154</v>
      </c>
      <c r="L601" s="9">
        <f t="shared" si="28"/>
        <v>42071.636111111111</v>
      </c>
      <c r="M601" s="10">
        <f t="shared" si="29"/>
        <v>2015</v>
      </c>
      <c r="N601" t="b">
        <v>0</v>
      </c>
      <c r="O601">
        <v>2</v>
      </c>
      <c r="P601" t="b">
        <v>0</v>
      </c>
      <c r="Q601" t="s">
        <v>8270</v>
      </c>
    </row>
    <row r="602" spans="1:17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s="9">
        <f t="shared" si="27"/>
        <v>42073.798171296294</v>
      </c>
      <c r="L602" s="9">
        <f t="shared" si="28"/>
        <v>42133.798171296294</v>
      </c>
      <c r="M602" s="10">
        <f t="shared" si="29"/>
        <v>2015</v>
      </c>
      <c r="N602" t="b">
        <v>0</v>
      </c>
      <c r="O602">
        <v>1</v>
      </c>
      <c r="P602" t="b">
        <v>0</v>
      </c>
      <c r="Q602" t="s">
        <v>8270</v>
      </c>
    </row>
    <row r="603" spans="1:17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s="9">
        <f t="shared" si="27"/>
        <v>41969.858090277776</v>
      </c>
      <c r="L603" s="9">
        <f t="shared" si="28"/>
        <v>41999.858090277776</v>
      </c>
      <c r="M603" s="10">
        <f t="shared" si="29"/>
        <v>2014</v>
      </c>
      <c r="N603" t="b">
        <v>0</v>
      </c>
      <c r="O603">
        <v>6</v>
      </c>
      <c r="P603" t="b">
        <v>0</v>
      </c>
      <c r="Q603" t="s">
        <v>8270</v>
      </c>
    </row>
    <row r="604" spans="1:17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s="9">
        <f t="shared" si="27"/>
        <v>42143.79415509259</v>
      </c>
      <c r="L604" s="9">
        <f t="shared" si="28"/>
        <v>42173.79415509259</v>
      </c>
      <c r="M604" s="10">
        <f t="shared" si="29"/>
        <v>2015</v>
      </c>
      <c r="N604" t="b">
        <v>0</v>
      </c>
      <c r="O604">
        <v>0</v>
      </c>
      <c r="P604" t="b">
        <v>0</v>
      </c>
      <c r="Q604" t="s">
        <v>8270</v>
      </c>
    </row>
    <row r="605" spans="1:17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s="9">
        <f t="shared" si="27"/>
        <v>41835.639155092591</v>
      </c>
      <c r="L605" s="9">
        <f t="shared" si="28"/>
        <v>41865.639155092591</v>
      </c>
      <c r="M605" s="10">
        <f t="shared" si="29"/>
        <v>2014</v>
      </c>
      <c r="N605" t="b">
        <v>0</v>
      </c>
      <c r="O605">
        <v>13</v>
      </c>
      <c r="P605" t="b">
        <v>0</v>
      </c>
      <c r="Q605" t="s">
        <v>8270</v>
      </c>
    </row>
    <row r="606" spans="1:17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s="9">
        <f t="shared" si="27"/>
        <v>41849.035370370373</v>
      </c>
      <c r="L606" s="9">
        <f t="shared" si="28"/>
        <v>41879.035370370373</v>
      </c>
      <c r="M606" s="10">
        <f t="shared" si="29"/>
        <v>2014</v>
      </c>
      <c r="N606" t="b">
        <v>0</v>
      </c>
      <c r="O606">
        <v>0</v>
      </c>
      <c r="P606" t="b">
        <v>0</v>
      </c>
      <c r="Q606" t="s">
        <v>8270</v>
      </c>
    </row>
    <row r="607" spans="1:17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s="9">
        <f t="shared" si="27"/>
        <v>42194.357731481476</v>
      </c>
      <c r="L607" s="9">
        <f t="shared" si="28"/>
        <v>42239.357731481476</v>
      </c>
      <c r="M607" s="10">
        <f t="shared" si="29"/>
        <v>2015</v>
      </c>
      <c r="N607" t="b">
        <v>0</v>
      </c>
      <c r="O607">
        <v>8</v>
      </c>
      <c r="P607" t="b">
        <v>0</v>
      </c>
      <c r="Q607" t="s">
        <v>8270</v>
      </c>
    </row>
    <row r="608" spans="1:17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s="9">
        <f t="shared" si="27"/>
        <v>42102.650567129633</v>
      </c>
      <c r="L608" s="9">
        <f t="shared" si="28"/>
        <v>42148.625</v>
      </c>
      <c r="M608" s="10">
        <f t="shared" si="29"/>
        <v>2015</v>
      </c>
      <c r="N608" t="b">
        <v>0</v>
      </c>
      <c r="O608">
        <v>1</v>
      </c>
      <c r="P608" t="b">
        <v>0</v>
      </c>
      <c r="Q608" t="s">
        <v>8270</v>
      </c>
    </row>
    <row r="609" spans="1:17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s="9">
        <f t="shared" si="27"/>
        <v>42300.825648148151</v>
      </c>
      <c r="L609" s="9">
        <f t="shared" si="28"/>
        <v>42330.867314814815</v>
      </c>
      <c r="M609" s="10">
        <f t="shared" si="29"/>
        <v>2015</v>
      </c>
      <c r="N609" t="b">
        <v>0</v>
      </c>
      <c r="O609">
        <v>0</v>
      </c>
      <c r="P609" t="b">
        <v>0</v>
      </c>
      <c r="Q609" t="s">
        <v>8270</v>
      </c>
    </row>
    <row r="610" spans="1:17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s="9">
        <f t="shared" si="27"/>
        <v>42140.921064814815</v>
      </c>
      <c r="L610" s="9">
        <f t="shared" si="28"/>
        <v>42170.921064814815</v>
      </c>
      <c r="M610" s="10">
        <f t="shared" si="29"/>
        <v>2015</v>
      </c>
      <c r="N610" t="b">
        <v>0</v>
      </c>
      <c r="O610">
        <v>5</v>
      </c>
      <c r="P610" t="b">
        <v>0</v>
      </c>
      <c r="Q610" t="s">
        <v>8270</v>
      </c>
    </row>
    <row r="611" spans="1:17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s="9">
        <f t="shared" si="27"/>
        <v>42307.034074074079</v>
      </c>
      <c r="L611" s="9">
        <f t="shared" si="28"/>
        <v>42337.075740740736</v>
      </c>
      <c r="M611" s="10">
        <f t="shared" si="29"/>
        <v>2015</v>
      </c>
      <c r="N611" t="b">
        <v>0</v>
      </c>
      <c r="O611">
        <v>1</v>
      </c>
      <c r="P611" t="b">
        <v>0</v>
      </c>
      <c r="Q611" t="s">
        <v>8270</v>
      </c>
    </row>
    <row r="612" spans="1:17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s="9">
        <f t="shared" si="27"/>
        <v>42086.83085648148</v>
      </c>
      <c r="L612" s="9">
        <f t="shared" si="28"/>
        <v>42116.83085648148</v>
      </c>
      <c r="M612" s="10">
        <f t="shared" si="29"/>
        <v>2015</v>
      </c>
      <c r="N612" t="b">
        <v>0</v>
      </c>
      <c r="O612">
        <v>0</v>
      </c>
      <c r="P612" t="b">
        <v>0</v>
      </c>
      <c r="Q612" t="s">
        <v>8270</v>
      </c>
    </row>
    <row r="613" spans="1:17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s="9">
        <f t="shared" si="27"/>
        <v>42328.560613425929</v>
      </c>
      <c r="L613" s="9">
        <f t="shared" si="28"/>
        <v>42388.560613425929</v>
      </c>
      <c r="M613" s="10">
        <f t="shared" si="29"/>
        <v>2016</v>
      </c>
      <c r="N613" t="b">
        <v>0</v>
      </c>
      <c r="O613">
        <v>0</v>
      </c>
      <c r="P613" t="b">
        <v>0</v>
      </c>
      <c r="Q613" t="s">
        <v>8270</v>
      </c>
    </row>
    <row r="614" spans="1:17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s="9">
        <f t="shared" si="27"/>
        <v>42585.031782407401</v>
      </c>
      <c r="L614" s="9">
        <f t="shared" si="28"/>
        <v>42615.031782407401</v>
      </c>
      <c r="M614" s="10">
        <f t="shared" si="29"/>
        <v>2016</v>
      </c>
      <c r="N614" t="b">
        <v>0</v>
      </c>
      <c r="O614">
        <v>0</v>
      </c>
      <c r="P614" t="b">
        <v>0</v>
      </c>
      <c r="Q614" t="s">
        <v>8270</v>
      </c>
    </row>
    <row r="615" spans="1:17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s="9">
        <f t="shared" si="27"/>
        <v>42247.496759259258</v>
      </c>
      <c r="L615" s="9">
        <f t="shared" si="28"/>
        <v>42278.207638888889</v>
      </c>
      <c r="M615" s="10">
        <f t="shared" si="29"/>
        <v>2015</v>
      </c>
      <c r="N615" t="b">
        <v>0</v>
      </c>
      <c r="O615">
        <v>121</v>
      </c>
      <c r="P615" t="b">
        <v>0</v>
      </c>
      <c r="Q615" t="s">
        <v>8270</v>
      </c>
    </row>
    <row r="616" spans="1:17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s="9">
        <f t="shared" si="27"/>
        <v>42515.061805555553</v>
      </c>
      <c r="L616" s="9">
        <f t="shared" si="28"/>
        <v>42545.061805555553</v>
      </c>
      <c r="M616" s="10">
        <f t="shared" si="29"/>
        <v>2016</v>
      </c>
      <c r="N616" t="b">
        <v>0</v>
      </c>
      <c r="O616">
        <v>0</v>
      </c>
      <c r="P616" t="b">
        <v>0</v>
      </c>
      <c r="Q616" t="s">
        <v>8270</v>
      </c>
    </row>
    <row r="617" spans="1:17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s="9">
        <f t="shared" si="27"/>
        <v>42242.122210648144</v>
      </c>
      <c r="L617" s="9">
        <f t="shared" si="28"/>
        <v>42272.122210648144</v>
      </c>
      <c r="M617" s="10">
        <f t="shared" si="29"/>
        <v>2015</v>
      </c>
      <c r="N617" t="b">
        <v>0</v>
      </c>
      <c r="O617">
        <v>0</v>
      </c>
      <c r="P617" t="b">
        <v>0</v>
      </c>
      <c r="Q617" t="s">
        <v>8270</v>
      </c>
    </row>
    <row r="618" spans="1:17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s="9">
        <f t="shared" si="27"/>
        <v>42761.376238425932</v>
      </c>
      <c r="L618" s="9">
        <f t="shared" si="28"/>
        <v>42791.376238425932</v>
      </c>
      <c r="M618" s="10">
        <f t="shared" si="29"/>
        <v>2017</v>
      </c>
      <c r="N618" t="b">
        <v>0</v>
      </c>
      <c r="O618">
        <v>0</v>
      </c>
      <c r="P618" t="b">
        <v>0</v>
      </c>
      <c r="Q618" t="s">
        <v>8270</v>
      </c>
    </row>
    <row r="619" spans="1:17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s="9">
        <f t="shared" si="27"/>
        <v>42087.343090277776</v>
      </c>
      <c r="L619" s="9">
        <f t="shared" si="28"/>
        <v>42132.343090277776</v>
      </c>
      <c r="M619" s="10">
        <f t="shared" si="29"/>
        <v>2015</v>
      </c>
      <c r="N619" t="b">
        <v>0</v>
      </c>
      <c r="O619">
        <v>3</v>
      </c>
      <c r="P619" t="b">
        <v>0</v>
      </c>
      <c r="Q619" t="s">
        <v>8270</v>
      </c>
    </row>
    <row r="620" spans="1:17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s="9">
        <f t="shared" si="27"/>
        <v>42317.810219907406</v>
      </c>
      <c r="L620" s="9">
        <f t="shared" si="28"/>
        <v>42347.810219907406</v>
      </c>
      <c r="M620" s="10">
        <f t="shared" si="29"/>
        <v>2015</v>
      </c>
      <c r="N620" t="b">
        <v>0</v>
      </c>
      <c r="O620">
        <v>0</v>
      </c>
      <c r="P620" t="b">
        <v>0</v>
      </c>
      <c r="Q620" t="s">
        <v>8270</v>
      </c>
    </row>
    <row r="621" spans="1:17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s="9">
        <f t="shared" si="27"/>
        <v>41908.650347222225</v>
      </c>
      <c r="L621" s="9">
        <f t="shared" si="28"/>
        <v>41968.692013888889</v>
      </c>
      <c r="M621" s="10">
        <f t="shared" si="29"/>
        <v>2014</v>
      </c>
      <c r="N621" t="b">
        <v>0</v>
      </c>
      <c r="O621">
        <v>1</v>
      </c>
      <c r="P621" t="b">
        <v>0</v>
      </c>
      <c r="Q621" t="s">
        <v>8270</v>
      </c>
    </row>
    <row r="622" spans="1:17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s="9">
        <f t="shared" si="27"/>
        <v>41831.716874999998</v>
      </c>
      <c r="L622" s="9">
        <f t="shared" si="28"/>
        <v>41876.716874999998</v>
      </c>
      <c r="M622" s="10">
        <f t="shared" si="29"/>
        <v>2014</v>
      </c>
      <c r="N622" t="b">
        <v>0</v>
      </c>
      <c r="O622">
        <v>1</v>
      </c>
      <c r="P622" t="b">
        <v>0</v>
      </c>
      <c r="Q622" t="s">
        <v>8270</v>
      </c>
    </row>
    <row r="623" spans="1:17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s="9">
        <f t="shared" si="27"/>
        <v>42528.987696759257</v>
      </c>
      <c r="L623" s="9">
        <f t="shared" si="28"/>
        <v>42558.987696759257</v>
      </c>
      <c r="M623" s="10">
        <f t="shared" si="29"/>
        <v>2016</v>
      </c>
      <c r="N623" t="b">
        <v>0</v>
      </c>
      <c r="O623">
        <v>3</v>
      </c>
      <c r="P623" t="b">
        <v>0</v>
      </c>
      <c r="Q623" t="s">
        <v>8270</v>
      </c>
    </row>
    <row r="624" spans="1:17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s="9">
        <f t="shared" si="27"/>
        <v>42532.774745370371</v>
      </c>
      <c r="L624" s="9">
        <f t="shared" si="28"/>
        <v>42552.774745370371</v>
      </c>
      <c r="M624" s="10">
        <f t="shared" si="29"/>
        <v>2016</v>
      </c>
      <c r="N624" t="b">
        <v>0</v>
      </c>
      <c r="O624">
        <v>9</v>
      </c>
      <c r="P624" t="b">
        <v>0</v>
      </c>
      <c r="Q624" t="s">
        <v>8270</v>
      </c>
    </row>
    <row r="625" spans="1:17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s="9">
        <f t="shared" si="27"/>
        <v>42122.009224537032</v>
      </c>
      <c r="L625" s="9">
        <f t="shared" si="28"/>
        <v>42152.009224537032</v>
      </c>
      <c r="M625" s="10">
        <f t="shared" si="29"/>
        <v>2015</v>
      </c>
      <c r="N625" t="b">
        <v>0</v>
      </c>
      <c r="O625">
        <v>0</v>
      </c>
      <c r="P625" t="b">
        <v>0</v>
      </c>
      <c r="Q625" t="s">
        <v>8270</v>
      </c>
    </row>
    <row r="626" spans="1:17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s="9">
        <f t="shared" si="27"/>
        <v>42108.988900462966</v>
      </c>
      <c r="L626" s="9">
        <f t="shared" si="28"/>
        <v>42138.988900462966</v>
      </c>
      <c r="M626" s="10">
        <f t="shared" si="29"/>
        <v>2015</v>
      </c>
      <c r="N626" t="b">
        <v>0</v>
      </c>
      <c r="O626">
        <v>0</v>
      </c>
      <c r="P626" t="b">
        <v>0</v>
      </c>
      <c r="Q626" t="s">
        <v>8270</v>
      </c>
    </row>
    <row r="627" spans="1:17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s="9">
        <f t="shared" si="27"/>
        <v>42790.895567129628</v>
      </c>
      <c r="L627" s="9">
        <f t="shared" si="28"/>
        <v>42820.853900462964</v>
      </c>
      <c r="M627" s="10">
        <f t="shared" si="29"/>
        <v>2017</v>
      </c>
      <c r="N627" t="b">
        <v>0</v>
      </c>
      <c r="O627">
        <v>0</v>
      </c>
      <c r="P627" t="b">
        <v>0</v>
      </c>
      <c r="Q627" t="s">
        <v>8270</v>
      </c>
    </row>
    <row r="628" spans="1:17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s="9">
        <f t="shared" si="27"/>
        <v>42198.559479166666</v>
      </c>
      <c r="L628" s="9">
        <f t="shared" si="28"/>
        <v>42231.556944444441</v>
      </c>
      <c r="M628" s="10">
        <f t="shared" si="29"/>
        <v>2015</v>
      </c>
      <c r="N628" t="b">
        <v>0</v>
      </c>
      <c r="O628">
        <v>39</v>
      </c>
      <c r="P628" t="b">
        <v>0</v>
      </c>
      <c r="Q628" t="s">
        <v>8270</v>
      </c>
    </row>
    <row r="629" spans="1:17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s="9">
        <f t="shared" si="27"/>
        <v>42384.306840277779</v>
      </c>
      <c r="L629" s="9">
        <f t="shared" si="28"/>
        <v>42443.958333333328</v>
      </c>
      <c r="M629" s="10">
        <f t="shared" si="29"/>
        <v>2016</v>
      </c>
      <c r="N629" t="b">
        <v>0</v>
      </c>
      <c r="O629">
        <v>1</v>
      </c>
      <c r="P629" t="b">
        <v>0</v>
      </c>
      <c r="Q629" t="s">
        <v>8270</v>
      </c>
    </row>
    <row r="630" spans="1:17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s="9">
        <f t="shared" si="27"/>
        <v>41803.692789351851</v>
      </c>
      <c r="L630" s="9">
        <f t="shared" si="28"/>
        <v>41833.692789351851</v>
      </c>
      <c r="M630" s="10">
        <f t="shared" si="29"/>
        <v>2014</v>
      </c>
      <c r="N630" t="b">
        <v>0</v>
      </c>
      <c r="O630">
        <v>0</v>
      </c>
      <c r="P630" t="b">
        <v>0</v>
      </c>
      <c r="Q630" t="s">
        <v>8270</v>
      </c>
    </row>
    <row r="631" spans="1:17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s="9">
        <f t="shared" si="27"/>
        <v>42474.637824074074</v>
      </c>
      <c r="L631" s="9">
        <f t="shared" si="28"/>
        <v>42504.637824074074</v>
      </c>
      <c r="M631" s="10">
        <f t="shared" si="29"/>
        <v>2016</v>
      </c>
      <c r="N631" t="b">
        <v>0</v>
      </c>
      <c r="O631">
        <v>3</v>
      </c>
      <c r="P631" t="b">
        <v>0</v>
      </c>
      <c r="Q631" t="s">
        <v>8270</v>
      </c>
    </row>
    <row r="632" spans="1:17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s="9">
        <f t="shared" si="27"/>
        <v>42223.619456018518</v>
      </c>
      <c r="L632" s="9">
        <f t="shared" si="28"/>
        <v>42253.215277777781</v>
      </c>
      <c r="M632" s="10">
        <f t="shared" si="29"/>
        <v>2015</v>
      </c>
      <c r="N632" t="b">
        <v>0</v>
      </c>
      <c r="O632">
        <v>1</v>
      </c>
      <c r="P632" t="b">
        <v>0</v>
      </c>
      <c r="Q632" t="s">
        <v>8270</v>
      </c>
    </row>
    <row r="633" spans="1:17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s="9">
        <f t="shared" si="27"/>
        <v>42489.772326388891</v>
      </c>
      <c r="L633" s="9">
        <f t="shared" si="28"/>
        <v>42518.772326388891</v>
      </c>
      <c r="M633" s="10">
        <f t="shared" si="29"/>
        <v>2016</v>
      </c>
      <c r="N633" t="b">
        <v>0</v>
      </c>
      <c r="O633">
        <v>9</v>
      </c>
      <c r="P633" t="b">
        <v>0</v>
      </c>
      <c r="Q633" t="s">
        <v>8270</v>
      </c>
    </row>
    <row r="634" spans="1:17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s="9">
        <f t="shared" si="27"/>
        <v>42303.659317129626</v>
      </c>
      <c r="L634" s="9">
        <f t="shared" si="28"/>
        <v>42333.700983796298</v>
      </c>
      <c r="M634" s="10">
        <f t="shared" si="29"/>
        <v>2015</v>
      </c>
      <c r="N634" t="b">
        <v>0</v>
      </c>
      <c r="O634">
        <v>0</v>
      </c>
      <c r="P634" t="b">
        <v>0</v>
      </c>
      <c r="Q634" t="s">
        <v>8270</v>
      </c>
    </row>
    <row r="635" spans="1:17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s="9">
        <f t="shared" si="27"/>
        <v>42507.29932870371</v>
      </c>
      <c r="L635" s="9">
        <f t="shared" si="28"/>
        <v>42538.958333333328</v>
      </c>
      <c r="M635" s="10">
        <f t="shared" si="29"/>
        <v>2016</v>
      </c>
      <c r="N635" t="b">
        <v>0</v>
      </c>
      <c r="O635">
        <v>25</v>
      </c>
      <c r="P635" t="b">
        <v>0</v>
      </c>
      <c r="Q635" t="s">
        <v>8270</v>
      </c>
    </row>
    <row r="636" spans="1:17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s="9">
        <f t="shared" si="27"/>
        <v>42031.928576388891</v>
      </c>
      <c r="L636" s="9">
        <f t="shared" si="28"/>
        <v>42061.928576388891</v>
      </c>
      <c r="M636" s="10">
        <f t="shared" si="29"/>
        <v>2015</v>
      </c>
      <c r="N636" t="b">
        <v>0</v>
      </c>
      <c r="O636">
        <v>1</v>
      </c>
      <c r="P636" t="b">
        <v>0</v>
      </c>
      <c r="Q636" t="s">
        <v>8270</v>
      </c>
    </row>
    <row r="637" spans="1:17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s="9">
        <f t="shared" si="27"/>
        <v>42076.092152777783</v>
      </c>
      <c r="L637" s="9">
        <f t="shared" si="28"/>
        <v>42106.092152777783</v>
      </c>
      <c r="M637" s="10">
        <f t="shared" si="29"/>
        <v>2015</v>
      </c>
      <c r="N637" t="b">
        <v>0</v>
      </c>
      <c r="O637">
        <v>1</v>
      </c>
      <c r="P637" t="b">
        <v>0</v>
      </c>
      <c r="Q637" t="s">
        <v>8270</v>
      </c>
    </row>
    <row r="638" spans="1:17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s="9">
        <f t="shared" si="27"/>
        <v>42131.455439814818</v>
      </c>
      <c r="L638" s="9">
        <f t="shared" si="28"/>
        <v>42161.44930555555</v>
      </c>
      <c r="M638" s="10">
        <f t="shared" si="29"/>
        <v>2015</v>
      </c>
      <c r="N638" t="b">
        <v>0</v>
      </c>
      <c r="O638">
        <v>1</v>
      </c>
      <c r="P638" t="b">
        <v>0</v>
      </c>
      <c r="Q638" t="s">
        <v>8270</v>
      </c>
    </row>
    <row r="639" spans="1:17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s="9">
        <f t="shared" si="27"/>
        <v>42762.962013888886</v>
      </c>
      <c r="L639" s="9">
        <f t="shared" si="28"/>
        <v>42791.961111111115</v>
      </c>
      <c r="M639" s="10">
        <f t="shared" si="29"/>
        <v>2017</v>
      </c>
      <c r="N639" t="b">
        <v>0</v>
      </c>
      <c r="O639">
        <v>0</v>
      </c>
      <c r="P639" t="b">
        <v>0</v>
      </c>
      <c r="Q639" t="s">
        <v>8270</v>
      </c>
    </row>
    <row r="640" spans="1:17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s="9">
        <f t="shared" si="27"/>
        <v>42759.593310185184</v>
      </c>
      <c r="L640" s="9">
        <f t="shared" si="28"/>
        <v>42819.55164351852</v>
      </c>
      <c r="M640" s="10">
        <f t="shared" si="29"/>
        <v>2017</v>
      </c>
      <c r="N640" t="b">
        <v>0</v>
      </c>
      <c r="O640">
        <v>6</v>
      </c>
      <c r="P640" t="b">
        <v>0</v>
      </c>
      <c r="Q640" t="s">
        <v>8270</v>
      </c>
    </row>
    <row r="641" spans="1:17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s="9">
        <f t="shared" si="27"/>
        <v>41865.583275462966</v>
      </c>
      <c r="L641" s="9">
        <f t="shared" si="28"/>
        <v>41925.583275462966</v>
      </c>
      <c r="M641" s="10">
        <f t="shared" si="29"/>
        <v>2014</v>
      </c>
      <c r="N641" t="b">
        <v>0</v>
      </c>
      <c r="O641">
        <v>1</v>
      </c>
      <c r="P641" t="b">
        <v>0</v>
      </c>
      <c r="Q641" t="s">
        <v>8270</v>
      </c>
    </row>
    <row r="642" spans="1:17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s="9">
        <f t="shared" si="27"/>
        <v>42683.420312500006</v>
      </c>
      <c r="L642" s="9">
        <f t="shared" si="28"/>
        <v>42698.958333333328</v>
      </c>
      <c r="M642" s="10">
        <f t="shared" si="29"/>
        <v>2016</v>
      </c>
      <c r="N642" t="b">
        <v>0</v>
      </c>
      <c r="O642">
        <v>2</v>
      </c>
      <c r="P642" t="b">
        <v>1</v>
      </c>
      <c r="Q642" t="s">
        <v>8271</v>
      </c>
    </row>
    <row r="643" spans="1:17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s="9">
        <f t="shared" ref="K643:K706" si="30">(((J643/60)/60)/24)+DATE(1970,1,1)</f>
        <v>42199.57</v>
      </c>
      <c r="L643" s="9">
        <f t="shared" ref="L643:L706" si="31">(((I643/60)/60)/24)+DATE(1970,1,1)</f>
        <v>42229.57</v>
      </c>
      <c r="M643" s="10">
        <f t="shared" ref="M643:M706" si="32">YEAR(L643)</f>
        <v>2015</v>
      </c>
      <c r="N643" t="b">
        <v>0</v>
      </c>
      <c r="O643">
        <v>315</v>
      </c>
      <c r="P643" t="b">
        <v>1</v>
      </c>
      <c r="Q643" t="s">
        <v>8271</v>
      </c>
    </row>
    <row r="644" spans="1:17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s="9">
        <f t="shared" si="30"/>
        <v>42199.651319444441</v>
      </c>
      <c r="L644" s="9">
        <f t="shared" si="31"/>
        <v>42235.651319444441</v>
      </c>
      <c r="M644" s="10">
        <f t="shared" si="32"/>
        <v>2015</v>
      </c>
      <c r="N644" t="b">
        <v>0</v>
      </c>
      <c r="O644">
        <v>2174</v>
      </c>
      <c r="P644" t="b">
        <v>1</v>
      </c>
      <c r="Q644" t="s">
        <v>8271</v>
      </c>
    </row>
    <row r="645" spans="1:17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s="9">
        <f t="shared" si="30"/>
        <v>42100.642071759255</v>
      </c>
      <c r="L645" s="9">
        <f t="shared" si="31"/>
        <v>42155.642071759255</v>
      </c>
      <c r="M645" s="10">
        <f t="shared" si="32"/>
        <v>2015</v>
      </c>
      <c r="N645" t="b">
        <v>0</v>
      </c>
      <c r="O645">
        <v>152</v>
      </c>
      <c r="P645" t="b">
        <v>1</v>
      </c>
      <c r="Q645" t="s">
        <v>8271</v>
      </c>
    </row>
    <row r="646" spans="1:17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s="9">
        <f t="shared" si="30"/>
        <v>41898.665960648148</v>
      </c>
      <c r="L646" s="9">
        <f t="shared" si="31"/>
        <v>41941.041666666664</v>
      </c>
      <c r="M646" s="10">
        <f t="shared" si="32"/>
        <v>2014</v>
      </c>
      <c r="N646" t="b">
        <v>0</v>
      </c>
      <c r="O646">
        <v>1021</v>
      </c>
      <c r="P646" t="b">
        <v>1</v>
      </c>
      <c r="Q646" t="s">
        <v>8271</v>
      </c>
    </row>
    <row r="647" spans="1:17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s="9">
        <f t="shared" si="30"/>
        <v>42564.026319444441</v>
      </c>
      <c r="L647" s="9">
        <f t="shared" si="31"/>
        <v>42594.026319444441</v>
      </c>
      <c r="M647" s="10">
        <f t="shared" si="32"/>
        <v>2016</v>
      </c>
      <c r="N647" t="b">
        <v>0</v>
      </c>
      <c r="O647">
        <v>237</v>
      </c>
      <c r="P647" t="b">
        <v>1</v>
      </c>
      <c r="Q647" t="s">
        <v>8271</v>
      </c>
    </row>
    <row r="648" spans="1:17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s="9">
        <f t="shared" si="30"/>
        <v>41832.852627314816</v>
      </c>
      <c r="L648" s="9">
        <f t="shared" si="31"/>
        <v>41862.852627314816</v>
      </c>
      <c r="M648" s="10">
        <f t="shared" si="32"/>
        <v>2014</v>
      </c>
      <c r="N648" t="b">
        <v>0</v>
      </c>
      <c r="O648">
        <v>27</v>
      </c>
      <c r="P648" t="b">
        <v>1</v>
      </c>
      <c r="Q648" t="s">
        <v>8271</v>
      </c>
    </row>
    <row r="649" spans="1:17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s="9">
        <f t="shared" si="30"/>
        <v>42416.767928240741</v>
      </c>
      <c r="L649" s="9">
        <f t="shared" si="31"/>
        <v>42446.726261574076</v>
      </c>
      <c r="M649" s="10">
        <f t="shared" si="32"/>
        <v>2016</v>
      </c>
      <c r="N649" t="b">
        <v>0</v>
      </c>
      <c r="O649">
        <v>17</v>
      </c>
      <c r="P649" t="b">
        <v>1</v>
      </c>
      <c r="Q649" t="s">
        <v>8271</v>
      </c>
    </row>
    <row r="650" spans="1:17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s="9">
        <f t="shared" si="30"/>
        <v>41891.693379629629</v>
      </c>
      <c r="L650" s="9">
        <f t="shared" si="31"/>
        <v>41926.693379629629</v>
      </c>
      <c r="M650" s="10">
        <f t="shared" si="32"/>
        <v>2014</v>
      </c>
      <c r="N650" t="b">
        <v>0</v>
      </c>
      <c r="O650">
        <v>27</v>
      </c>
      <c r="P650" t="b">
        <v>1</v>
      </c>
      <c r="Q650" t="s">
        <v>8271</v>
      </c>
    </row>
    <row r="651" spans="1:17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s="9">
        <f t="shared" si="30"/>
        <v>41877.912187499998</v>
      </c>
      <c r="L651" s="9">
        <f t="shared" si="31"/>
        <v>41898.912187499998</v>
      </c>
      <c r="M651" s="10">
        <f t="shared" si="32"/>
        <v>2014</v>
      </c>
      <c r="N651" t="b">
        <v>0</v>
      </c>
      <c r="O651">
        <v>82</v>
      </c>
      <c r="P651" t="b">
        <v>1</v>
      </c>
      <c r="Q651" t="s">
        <v>8271</v>
      </c>
    </row>
    <row r="652" spans="1:17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s="9">
        <f t="shared" si="30"/>
        <v>41932.036851851852</v>
      </c>
      <c r="L652" s="9">
        <f t="shared" si="31"/>
        <v>41992.078518518523</v>
      </c>
      <c r="M652" s="10">
        <f t="shared" si="32"/>
        <v>2014</v>
      </c>
      <c r="N652" t="b">
        <v>0</v>
      </c>
      <c r="O652">
        <v>48</v>
      </c>
      <c r="P652" t="b">
        <v>1</v>
      </c>
      <c r="Q652" t="s">
        <v>8271</v>
      </c>
    </row>
    <row r="653" spans="1:17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s="9">
        <f t="shared" si="30"/>
        <v>41956.017488425925</v>
      </c>
      <c r="L653" s="9">
        <f t="shared" si="31"/>
        <v>41986.017488425925</v>
      </c>
      <c r="M653" s="10">
        <f t="shared" si="32"/>
        <v>2014</v>
      </c>
      <c r="N653" t="b">
        <v>0</v>
      </c>
      <c r="O653">
        <v>105</v>
      </c>
      <c r="P653" t="b">
        <v>1</v>
      </c>
      <c r="Q653" t="s">
        <v>8271</v>
      </c>
    </row>
    <row r="654" spans="1:17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s="9">
        <f t="shared" si="30"/>
        <v>42675.690393518518</v>
      </c>
      <c r="L654" s="9">
        <f t="shared" si="31"/>
        <v>42705.732060185182</v>
      </c>
      <c r="M654" s="10">
        <f t="shared" si="32"/>
        <v>2016</v>
      </c>
      <c r="N654" t="b">
        <v>0</v>
      </c>
      <c r="O654">
        <v>28</v>
      </c>
      <c r="P654" t="b">
        <v>1</v>
      </c>
      <c r="Q654" t="s">
        <v>8271</v>
      </c>
    </row>
    <row r="655" spans="1:17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s="9">
        <f t="shared" si="30"/>
        <v>42199.618518518517</v>
      </c>
      <c r="L655" s="9">
        <f t="shared" si="31"/>
        <v>42236.618518518517</v>
      </c>
      <c r="M655" s="10">
        <f t="shared" si="32"/>
        <v>2015</v>
      </c>
      <c r="N655" t="b">
        <v>0</v>
      </c>
      <c r="O655">
        <v>1107</v>
      </c>
      <c r="P655" t="b">
        <v>1</v>
      </c>
      <c r="Q655" t="s">
        <v>8271</v>
      </c>
    </row>
    <row r="656" spans="1:17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s="9">
        <f t="shared" si="30"/>
        <v>42163.957326388889</v>
      </c>
      <c r="L656" s="9">
        <f t="shared" si="31"/>
        <v>42193.957326388889</v>
      </c>
      <c r="M656" s="10">
        <f t="shared" si="32"/>
        <v>2015</v>
      </c>
      <c r="N656" t="b">
        <v>0</v>
      </c>
      <c r="O656">
        <v>1013</v>
      </c>
      <c r="P656" t="b">
        <v>1</v>
      </c>
      <c r="Q656" t="s">
        <v>8271</v>
      </c>
    </row>
    <row r="657" spans="1:17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s="9">
        <f t="shared" si="30"/>
        <v>42045.957314814819</v>
      </c>
      <c r="L657" s="9">
        <f t="shared" si="31"/>
        <v>42075.915648148148</v>
      </c>
      <c r="M657" s="10">
        <f t="shared" si="32"/>
        <v>2015</v>
      </c>
      <c r="N657" t="b">
        <v>0</v>
      </c>
      <c r="O657">
        <v>274</v>
      </c>
      <c r="P657" t="b">
        <v>1</v>
      </c>
      <c r="Q657" t="s">
        <v>8271</v>
      </c>
    </row>
    <row r="658" spans="1:17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s="9">
        <f t="shared" si="30"/>
        <v>42417.804618055554</v>
      </c>
      <c r="L658" s="9">
        <f t="shared" si="31"/>
        <v>42477.762951388882</v>
      </c>
      <c r="M658" s="10">
        <f t="shared" si="32"/>
        <v>2016</v>
      </c>
      <c r="N658" t="b">
        <v>0</v>
      </c>
      <c r="O658">
        <v>87</v>
      </c>
      <c r="P658" t="b">
        <v>1</v>
      </c>
      <c r="Q658" t="s">
        <v>8271</v>
      </c>
    </row>
    <row r="659" spans="1:17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s="9">
        <f t="shared" si="30"/>
        <v>42331.84574074074</v>
      </c>
      <c r="L659" s="9">
        <f t="shared" si="31"/>
        <v>42361.84574074074</v>
      </c>
      <c r="M659" s="10">
        <f t="shared" si="32"/>
        <v>2015</v>
      </c>
      <c r="N659" t="b">
        <v>0</v>
      </c>
      <c r="O659">
        <v>99</v>
      </c>
      <c r="P659" t="b">
        <v>1</v>
      </c>
      <c r="Q659" t="s">
        <v>8271</v>
      </c>
    </row>
    <row r="660" spans="1:17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s="9">
        <f t="shared" si="30"/>
        <v>42179.160752314812</v>
      </c>
      <c r="L660" s="9">
        <f t="shared" si="31"/>
        <v>42211.75</v>
      </c>
      <c r="M660" s="10">
        <f t="shared" si="32"/>
        <v>2015</v>
      </c>
      <c r="N660" t="b">
        <v>0</v>
      </c>
      <c r="O660">
        <v>276</v>
      </c>
      <c r="P660" t="b">
        <v>1</v>
      </c>
      <c r="Q660" t="s">
        <v>8271</v>
      </c>
    </row>
    <row r="661" spans="1:17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s="9">
        <f t="shared" si="30"/>
        <v>42209.593692129631</v>
      </c>
      <c r="L661" s="9">
        <f t="shared" si="31"/>
        <v>42239.593692129631</v>
      </c>
      <c r="M661" s="10">
        <f t="shared" si="32"/>
        <v>2015</v>
      </c>
      <c r="N661" t="b">
        <v>0</v>
      </c>
      <c r="O661">
        <v>21</v>
      </c>
      <c r="P661" t="b">
        <v>1</v>
      </c>
      <c r="Q661" t="s">
        <v>8271</v>
      </c>
    </row>
    <row r="662" spans="1:17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s="9">
        <f t="shared" si="30"/>
        <v>41922.741655092592</v>
      </c>
      <c r="L662" s="9">
        <f t="shared" si="31"/>
        <v>41952.783321759263</v>
      </c>
      <c r="M662" s="10">
        <f t="shared" si="32"/>
        <v>2014</v>
      </c>
      <c r="N662" t="b">
        <v>0</v>
      </c>
      <c r="O662">
        <v>18</v>
      </c>
      <c r="P662" t="b">
        <v>0</v>
      </c>
      <c r="Q662" t="s">
        <v>8271</v>
      </c>
    </row>
    <row r="663" spans="1:17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s="9">
        <f t="shared" si="30"/>
        <v>42636.645358796297</v>
      </c>
      <c r="L663" s="9">
        <f t="shared" si="31"/>
        <v>42666.645358796297</v>
      </c>
      <c r="M663" s="10">
        <f t="shared" si="32"/>
        <v>2016</v>
      </c>
      <c r="N663" t="b">
        <v>0</v>
      </c>
      <c r="O663">
        <v>9</v>
      </c>
      <c r="P663" t="b">
        <v>0</v>
      </c>
      <c r="Q663" t="s">
        <v>8271</v>
      </c>
    </row>
    <row r="664" spans="1:17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s="9">
        <f t="shared" si="30"/>
        <v>41990.438043981485</v>
      </c>
      <c r="L664" s="9">
        <f t="shared" si="31"/>
        <v>42020.438043981485</v>
      </c>
      <c r="M664" s="10">
        <f t="shared" si="32"/>
        <v>2015</v>
      </c>
      <c r="N664" t="b">
        <v>0</v>
      </c>
      <c r="O664">
        <v>4</v>
      </c>
      <c r="P664" t="b">
        <v>0</v>
      </c>
      <c r="Q664" t="s">
        <v>8271</v>
      </c>
    </row>
    <row r="665" spans="1:17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s="9">
        <f t="shared" si="30"/>
        <v>42173.843240740738</v>
      </c>
      <c r="L665" s="9">
        <f t="shared" si="31"/>
        <v>42203.843240740738</v>
      </c>
      <c r="M665" s="10">
        <f t="shared" si="32"/>
        <v>2015</v>
      </c>
      <c r="N665" t="b">
        <v>0</v>
      </c>
      <c r="O665">
        <v>7</v>
      </c>
      <c r="P665" t="b">
        <v>0</v>
      </c>
      <c r="Q665" t="s">
        <v>8271</v>
      </c>
    </row>
    <row r="666" spans="1:17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s="9">
        <f t="shared" si="30"/>
        <v>42077.666377314818</v>
      </c>
      <c r="L666" s="9">
        <f t="shared" si="31"/>
        <v>42107.666377314818</v>
      </c>
      <c r="M666" s="10">
        <f t="shared" si="32"/>
        <v>2015</v>
      </c>
      <c r="N666" t="b">
        <v>0</v>
      </c>
      <c r="O666">
        <v>29</v>
      </c>
      <c r="P666" t="b">
        <v>0</v>
      </c>
      <c r="Q666" t="s">
        <v>8271</v>
      </c>
    </row>
    <row r="667" spans="1:17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s="9">
        <f t="shared" si="30"/>
        <v>42688.711354166662</v>
      </c>
      <c r="L667" s="9">
        <f t="shared" si="31"/>
        <v>42748.711354166662</v>
      </c>
      <c r="M667" s="10">
        <f t="shared" si="32"/>
        <v>2017</v>
      </c>
      <c r="N667" t="b">
        <v>0</v>
      </c>
      <c r="O667">
        <v>12</v>
      </c>
      <c r="P667" t="b">
        <v>0</v>
      </c>
      <c r="Q667" t="s">
        <v>8271</v>
      </c>
    </row>
    <row r="668" spans="1:17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s="9">
        <f t="shared" si="30"/>
        <v>41838.832152777781</v>
      </c>
      <c r="L668" s="9">
        <f t="shared" si="31"/>
        <v>41868.832152777781</v>
      </c>
      <c r="M668" s="10">
        <f t="shared" si="32"/>
        <v>2014</v>
      </c>
      <c r="N668" t="b">
        <v>0</v>
      </c>
      <c r="O668">
        <v>4</v>
      </c>
      <c r="P668" t="b">
        <v>0</v>
      </c>
      <c r="Q668" t="s">
        <v>8271</v>
      </c>
    </row>
    <row r="669" spans="1:17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s="9">
        <f t="shared" si="30"/>
        <v>42632.373414351852</v>
      </c>
      <c r="L669" s="9">
        <f t="shared" si="31"/>
        <v>42672.373414351852</v>
      </c>
      <c r="M669" s="10">
        <f t="shared" si="32"/>
        <v>2016</v>
      </c>
      <c r="N669" t="b">
        <v>0</v>
      </c>
      <c r="O669">
        <v>28</v>
      </c>
      <c r="P669" t="b">
        <v>0</v>
      </c>
      <c r="Q669" t="s">
        <v>8271</v>
      </c>
    </row>
    <row r="670" spans="1:17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s="9">
        <f t="shared" si="30"/>
        <v>42090.831273148149</v>
      </c>
      <c r="L670" s="9">
        <f t="shared" si="31"/>
        <v>42135.831273148149</v>
      </c>
      <c r="M670" s="10">
        <f t="shared" si="32"/>
        <v>2015</v>
      </c>
      <c r="N670" t="b">
        <v>0</v>
      </c>
      <c r="O670">
        <v>25</v>
      </c>
      <c r="P670" t="b">
        <v>0</v>
      </c>
      <c r="Q670" t="s">
        <v>8271</v>
      </c>
    </row>
    <row r="671" spans="1:17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s="9">
        <f t="shared" si="30"/>
        <v>42527.625671296293</v>
      </c>
      <c r="L671" s="9">
        <f t="shared" si="31"/>
        <v>42557.625671296293</v>
      </c>
      <c r="M671" s="10">
        <f t="shared" si="32"/>
        <v>2016</v>
      </c>
      <c r="N671" t="b">
        <v>0</v>
      </c>
      <c r="O671">
        <v>28</v>
      </c>
      <c r="P671" t="b">
        <v>0</v>
      </c>
      <c r="Q671" t="s">
        <v>8271</v>
      </c>
    </row>
    <row r="672" spans="1:17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s="9">
        <f t="shared" si="30"/>
        <v>42506.709722222222</v>
      </c>
      <c r="L672" s="9">
        <f t="shared" si="31"/>
        <v>42540.340277777781</v>
      </c>
      <c r="M672" s="10">
        <f t="shared" si="32"/>
        <v>2016</v>
      </c>
      <c r="N672" t="b">
        <v>0</v>
      </c>
      <c r="O672">
        <v>310</v>
      </c>
      <c r="P672" t="b">
        <v>0</v>
      </c>
      <c r="Q672" t="s">
        <v>8271</v>
      </c>
    </row>
    <row r="673" spans="1:17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s="9">
        <f t="shared" si="30"/>
        <v>41984.692731481482</v>
      </c>
      <c r="L673" s="9">
        <f t="shared" si="31"/>
        <v>42018.166666666672</v>
      </c>
      <c r="M673" s="10">
        <f t="shared" si="32"/>
        <v>2015</v>
      </c>
      <c r="N673" t="b">
        <v>0</v>
      </c>
      <c r="O673">
        <v>15</v>
      </c>
      <c r="P673" t="b">
        <v>0</v>
      </c>
      <c r="Q673" t="s">
        <v>8271</v>
      </c>
    </row>
    <row r="674" spans="1:17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s="9">
        <f t="shared" si="30"/>
        <v>41974.219490740739</v>
      </c>
      <c r="L674" s="9">
        <f t="shared" si="31"/>
        <v>42005.207638888889</v>
      </c>
      <c r="M674" s="10">
        <f t="shared" si="32"/>
        <v>2015</v>
      </c>
      <c r="N674" t="b">
        <v>0</v>
      </c>
      <c r="O674">
        <v>215</v>
      </c>
      <c r="P674" t="b">
        <v>0</v>
      </c>
      <c r="Q674" t="s">
        <v>8271</v>
      </c>
    </row>
    <row r="675" spans="1:17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s="9">
        <f t="shared" si="30"/>
        <v>41838.840474537035</v>
      </c>
      <c r="L675" s="9">
        <f t="shared" si="31"/>
        <v>41883.840474537035</v>
      </c>
      <c r="M675" s="10">
        <f t="shared" si="32"/>
        <v>2014</v>
      </c>
      <c r="N675" t="b">
        <v>0</v>
      </c>
      <c r="O675">
        <v>3</v>
      </c>
      <c r="P675" t="b">
        <v>0</v>
      </c>
      <c r="Q675" t="s">
        <v>8271</v>
      </c>
    </row>
    <row r="676" spans="1:17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s="9">
        <f t="shared" si="30"/>
        <v>41803.116053240738</v>
      </c>
      <c r="L676" s="9">
        <f t="shared" si="31"/>
        <v>41863.116053240738</v>
      </c>
      <c r="M676" s="10">
        <f t="shared" si="32"/>
        <v>2014</v>
      </c>
      <c r="N676" t="b">
        <v>0</v>
      </c>
      <c r="O676">
        <v>2</v>
      </c>
      <c r="P676" t="b">
        <v>0</v>
      </c>
      <c r="Q676" t="s">
        <v>8271</v>
      </c>
    </row>
    <row r="677" spans="1:17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s="9">
        <f t="shared" si="30"/>
        <v>41975.930601851855</v>
      </c>
      <c r="L677" s="9">
        <f t="shared" si="31"/>
        <v>42005.290972222225</v>
      </c>
      <c r="M677" s="10">
        <f t="shared" si="32"/>
        <v>2015</v>
      </c>
      <c r="N677" t="b">
        <v>0</v>
      </c>
      <c r="O677">
        <v>26</v>
      </c>
      <c r="P677" t="b">
        <v>0</v>
      </c>
      <c r="Q677" t="s">
        <v>8271</v>
      </c>
    </row>
    <row r="678" spans="1:17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s="9">
        <f t="shared" si="30"/>
        <v>42012.768298611118</v>
      </c>
      <c r="L678" s="9">
        <f t="shared" si="31"/>
        <v>42042.768298611118</v>
      </c>
      <c r="M678" s="10">
        <f t="shared" si="32"/>
        <v>2015</v>
      </c>
      <c r="N678" t="b">
        <v>0</v>
      </c>
      <c r="O678">
        <v>24</v>
      </c>
      <c r="P678" t="b">
        <v>0</v>
      </c>
      <c r="Q678" t="s">
        <v>8271</v>
      </c>
    </row>
    <row r="679" spans="1:17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s="9">
        <f t="shared" si="30"/>
        <v>42504.403877314813</v>
      </c>
      <c r="L679" s="9">
        <f t="shared" si="31"/>
        <v>42549.403877314813</v>
      </c>
      <c r="M679" s="10">
        <f t="shared" si="32"/>
        <v>2016</v>
      </c>
      <c r="N679" t="b">
        <v>0</v>
      </c>
      <c r="O679">
        <v>96</v>
      </c>
      <c r="P679" t="b">
        <v>0</v>
      </c>
      <c r="Q679" t="s">
        <v>8271</v>
      </c>
    </row>
    <row r="680" spans="1:17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s="9">
        <f t="shared" si="30"/>
        <v>42481.376597222217</v>
      </c>
      <c r="L680" s="9">
        <f t="shared" si="31"/>
        <v>42511.376597222217</v>
      </c>
      <c r="M680" s="10">
        <f t="shared" si="32"/>
        <v>2016</v>
      </c>
      <c r="N680" t="b">
        <v>0</v>
      </c>
      <c r="O680">
        <v>17</v>
      </c>
      <c r="P680" t="b">
        <v>0</v>
      </c>
      <c r="Q680" t="s">
        <v>8271</v>
      </c>
    </row>
    <row r="681" spans="1:17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s="9">
        <f t="shared" si="30"/>
        <v>42556.695706018523</v>
      </c>
      <c r="L681" s="9">
        <f t="shared" si="31"/>
        <v>42616.695706018523</v>
      </c>
      <c r="M681" s="10">
        <f t="shared" si="32"/>
        <v>2016</v>
      </c>
      <c r="N681" t="b">
        <v>0</v>
      </c>
      <c r="O681">
        <v>94</v>
      </c>
      <c r="P681" t="b">
        <v>0</v>
      </c>
      <c r="Q681" t="s">
        <v>8271</v>
      </c>
    </row>
    <row r="682" spans="1:17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s="9">
        <f t="shared" si="30"/>
        <v>41864.501516203702</v>
      </c>
      <c r="L682" s="9">
        <f t="shared" si="31"/>
        <v>41899.501516203702</v>
      </c>
      <c r="M682" s="10">
        <f t="shared" si="32"/>
        <v>2014</v>
      </c>
      <c r="N682" t="b">
        <v>0</v>
      </c>
      <c r="O682">
        <v>129</v>
      </c>
      <c r="P682" t="b">
        <v>0</v>
      </c>
      <c r="Q682" t="s">
        <v>8271</v>
      </c>
    </row>
    <row r="683" spans="1:17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s="9">
        <f t="shared" si="30"/>
        <v>42639.805601851855</v>
      </c>
      <c r="L683" s="9">
        <f t="shared" si="31"/>
        <v>42669.805601851855</v>
      </c>
      <c r="M683" s="10">
        <f t="shared" si="32"/>
        <v>2016</v>
      </c>
      <c r="N683" t="b">
        <v>0</v>
      </c>
      <c r="O683">
        <v>1</v>
      </c>
      <c r="P683" t="b">
        <v>0</v>
      </c>
      <c r="Q683" t="s">
        <v>8271</v>
      </c>
    </row>
    <row r="684" spans="1:17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s="9">
        <f t="shared" si="30"/>
        <v>42778.765300925923</v>
      </c>
      <c r="L684" s="9">
        <f t="shared" si="31"/>
        <v>42808.723634259266</v>
      </c>
      <c r="M684" s="10">
        <f t="shared" si="32"/>
        <v>2017</v>
      </c>
      <c r="N684" t="b">
        <v>0</v>
      </c>
      <c r="O684">
        <v>4</v>
      </c>
      <c r="P684" t="b">
        <v>0</v>
      </c>
      <c r="Q684" t="s">
        <v>8271</v>
      </c>
    </row>
    <row r="685" spans="1:17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s="9">
        <f t="shared" si="30"/>
        <v>42634.900046296301</v>
      </c>
      <c r="L685" s="9">
        <f t="shared" si="31"/>
        <v>42674.900046296301</v>
      </c>
      <c r="M685" s="10">
        <f t="shared" si="32"/>
        <v>2016</v>
      </c>
      <c r="N685" t="b">
        <v>0</v>
      </c>
      <c r="O685">
        <v>3</v>
      </c>
      <c r="P685" t="b">
        <v>0</v>
      </c>
      <c r="Q685" t="s">
        <v>8271</v>
      </c>
    </row>
    <row r="686" spans="1:17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s="9">
        <f t="shared" si="30"/>
        <v>41809.473275462966</v>
      </c>
      <c r="L686" s="9">
        <f t="shared" si="31"/>
        <v>41845.125</v>
      </c>
      <c r="M686" s="10">
        <f t="shared" si="32"/>
        <v>2014</v>
      </c>
      <c r="N686" t="b">
        <v>0</v>
      </c>
      <c r="O686">
        <v>135</v>
      </c>
      <c r="P686" t="b">
        <v>0</v>
      </c>
      <c r="Q686" t="s">
        <v>8271</v>
      </c>
    </row>
    <row r="687" spans="1:17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s="9">
        <f t="shared" si="30"/>
        <v>41971.866574074069</v>
      </c>
      <c r="L687" s="9">
        <f t="shared" si="31"/>
        <v>42016.866574074069</v>
      </c>
      <c r="M687" s="10">
        <f t="shared" si="32"/>
        <v>2015</v>
      </c>
      <c r="N687" t="b">
        <v>0</v>
      </c>
      <c r="O687">
        <v>10</v>
      </c>
      <c r="P687" t="b">
        <v>0</v>
      </c>
      <c r="Q687" t="s">
        <v>8271</v>
      </c>
    </row>
    <row r="688" spans="1:17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s="9">
        <f t="shared" si="30"/>
        <v>42189.673263888893</v>
      </c>
      <c r="L688" s="9">
        <f t="shared" si="31"/>
        <v>42219.673263888893</v>
      </c>
      <c r="M688" s="10">
        <f t="shared" si="32"/>
        <v>2015</v>
      </c>
      <c r="N688" t="b">
        <v>0</v>
      </c>
      <c r="O688">
        <v>0</v>
      </c>
      <c r="P688" t="b">
        <v>0</v>
      </c>
      <c r="Q688" t="s">
        <v>8271</v>
      </c>
    </row>
    <row r="689" spans="1:17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s="9">
        <f t="shared" si="30"/>
        <v>42711.750613425931</v>
      </c>
      <c r="L689" s="9">
        <f t="shared" si="31"/>
        <v>42771.750613425931</v>
      </c>
      <c r="M689" s="10">
        <f t="shared" si="32"/>
        <v>2017</v>
      </c>
      <c r="N689" t="b">
        <v>0</v>
      </c>
      <c r="O689">
        <v>6</v>
      </c>
      <c r="P689" t="b">
        <v>0</v>
      </c>
      <c r="Q689" t="s">
        <v>8271</v>
      </c>
    </row>
    <row r="690" spans="1:17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s="9">
        <f t="shared" si="30"/>
        <v>42262.104780092588</v>
      </c>
      <c r="L690" s="9">
        <f t="shared" si="31"/>
        <v>42292.104780092588</v>
      </c>
      <c r="M690" s="10">
        <f t="shared" si="32"/>
        <v>2015</v>
      </c>
      <c r="N690" t="b">
        <v>0</v>
      </c>
      <c r="O690">
        <v>36</v>
      </c>
      <c r="P690" t="b">
        <v>0</v>
      </c>
      <c r="Q690" t="s">
        <v>8271</v>
      </c>
    </row>
    <row r="691" spans="1:17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s="9">
        <f t="shared" si="30"/>
        <v>42675.66778935185</v>
      </c>
      <c r="L691" s="9">
        <f t="shared" si="31"/>
        <v>42712.207638888889</v>
      </c>
      <c r="M691" s="10">
        <f t="shared" si="32"/>
        <v>2016</v>
      </c>
      <c r="N691" t="b">
        <v>0</v>
      </c>
      <c r="O691">
        <v>336</v>
      </c>
      <c r="P691" t="b">
        <v>0</v>
      </c>
      <c r="Q691" t="s">
        <v>8271</v>
      </c>
    </row>
    <row r="692" spans="1:17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s="9">
        <f t="shared" si="30"/>
        <v>42579.634733796294</v>
      </c>
      <c r="L692" s="9">
        <f t="shared" si="31"/>
        <v>42622.25</v>
      </c>
      <c r="M692" s="10">
        <f t="shared" si="32"/>
        <v>2016</v>
      </c>
      <c r="N692" t="b">
        <v>0</v>
      </c>
      <c r="O692">
        <v>34</v>
      </c>
      <c r="P692" t="b">
        <v>0</v>
      </c>
      <c r="Q692" t="s">
        <v>8271</v>
      </c>
    </row>
    <row r="693" spans="1:17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s="9">
        <f t="shared" si="30"/>
        <v>42158.028310185182</v>
      </c>
      <c r="L693" s="9">
        <f t="shared" si="31"/>
        <v>42186.028310185182</v>
      </c>
      <c r="M693" s="10">
        <f t="shared" si="32"/>
        <v>2015</v>
      </c>
      <c r="N693" t="b">
        <v>0</v>
      </c>
      <c r="O693">
        <v>10</v>
      </c>
      <c r="P693" t="b">
        <v>0</v>
      </c>
      <c r="Q693" t="s">
        <v>8271</v>
      </c>
    </row>
    <row r="694" spans="1:17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s="9">
        <f t="shared" si="30"/>
        <v>42696.37572916667</v>
      </c>
      <c r="L694" s="9">
        <f t="shared" si="31"/>
        <v>42726.37572916667</v>
      </c>
      <c r="M694" s="10">
        <f t="shared" si="32"/>
        <v>2016</v>
      </c>
      <c r="N694" t="b">
        <v>0</v>
      </c>
      <c r="O694">
        <v>201</v>
      </c>
      <c r="P694" t="b">
        <v>0</v>
      </c>
      <c r="Q694" t="s">
        <v>8271</v>
      </c>
    </row>
    <row r="695" spans="1:17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s="9">
        <f t="shared" si="30"/>
        <v>42094.808182870373</v>
      </c>
      <c r="L695" s="9">
        <f t="shared" si="31"/>
        <v>42124.808182870373</v>
      </c>
      <c r="M695" s="10">
        <f t="shared" si="32"/>
        <v>2015</v>
      </c>
      <c r="N695" t="b">
        <v>0</v>
      </c>
      <c r="O695">
        <v>296</v>
      </c>
      <c r="P695" t="b">
        <v>0</v>
      </c>
      <c r="Q695" t="s">
        <v>8271</v>
      </c>
    </row>
    <row r="696" spans="1:17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s="9">
        <f t="shared" si="30"/>
        <v>42737.663877314815</v>
      </c>
      <c r="L696" s="9">
        <f t="shared" si="31"/>
        <v>42767.663877314815</v>
      </c>
      <c r="M696" s="10">
        <f t="shared" si="32"/>
        <v>2017</v>
      </c>
      <c r="N696" t="b">
        <v>0</v>
      </c>
      <c r="O696">
        <v>7</v>
      </c>
      <c r="P696" t="b">
        <v>0</v>
      </c>
      <c r="Q696" t="s">
        <v>8271</v>
      </c>
    </row>
    <row r="697" spans="1:17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s="9">
        <f t="shared" si="30"/>
        <v>41913.521064814813</v>
      </c>
      <c r="L697" s="9">
        <f t="shared" si="31"/>
        <v>41943.521064814813</v>
      </c>
      <c r="M697" s="10">
        <f t="shared" si="32"/>
        <v>2014</v>
      </c>
      <c r="N697" t="b">
        <v>0</v>
      </c>
      <c r="O697">
        <v>7</v>
      </c>
      <c r="P697" t="b">
        <v>0</v>
      </c>
      <c r="Q697" t="s">
        <v>8271</v>
      </c>
    </row>
    <row r="698" spans="1:17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s="9">
        <f t="shared" si="30"/>
        <v>41815.927106481482</v>
      </c>
      <c r="L698" s="9">
        <f t="shared" si="31"/>
        <v>41845.927106481482</v>
      </c>
      <c r="M698" s="10">
        <f t="shared" si="32"/>
        <v>2014</v>
      </c>
      <c r="N698" t="b">
        <v>0</v>
      </c>
      <c r="O698">
        <v>1</v>
      </c>
      <c r="P698" t="b">
        <v>0</v>
      </c>
      <c r="Q698" t="s">
        <v>8271</v>
      </c>
    </row>
    <row r="699" spans="1:17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s="9">
        <f t="shared" si="30"/>
        <v>42388.523020833338</v>
      </c>
      <c r="L699" s="9">
        <f t="shared" si="31"/>
        <v>42403.523020833338</v>
      </c>
      <c r="M699" s="10">
        <f t="shared" si="32"/>
        <v>2016</v>
      </c>
      <c r="N699" t="b">
        <v>0</v>
      </c>
      <c r="O699">
        <v>114</v>
      </c>
      <c r="P699" t="b">
        <v>0</v>
      </c>
      <c r="Q699" t="s">
        <v>8271</v>
      </c>
    </row>
    <row r="700" spans="1:17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s="9">
        <f t="shared" si="30"/>
        <v>41866.931076388886</v>
      </c>
      <c r="L700" s="9">
        <f t="shared" si="31"/>
        <v>41900.083333333336</v>
      </c>
      <c r="M700" s="10">
        <f t="shared" si="32"/>
        <v>2014</v>
      </c>
      <c r="N700" t="b">
        <v>0</v>
      </c>
      <c r="O700">
        <v>29</v>
      </c>
      <c r="P700" t="b">
        <v>0</v>
      </c>
      <c r="Q700" t="s">
        <v>8271</v>
      </c>
    </row>
    <row r="701" spans="1:17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s="9">
        <f t="shared" si="30"/>
        <v>41563.485509259262</v>
      </c>
      <c r="L701" s="9">
        <f t="shared" si="31"/>
        <v>41600.666666666664</v>
      </c>
      <c r="M701" s="10">
        <f t="shared" si="32"/>
        <v>2013</v>
      </c>
      <c r="N701" t="b">
        <v>0</v>
      </c>
      <c r="O701">
        <v>890</v>
      </c>
      <c r="P701" t="b">
        <v>0</v>
      </c>
      <c r="Q701" t="s">
        <v>8271</v>
      </c>
    </row>
    <row r="702" spans="1:17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s="9">
        <f t="shared" si="30"/>
        <v>42715.688437500001</v>
      </c>
      <c r="L702" s="9">
        <f t="shared" si="31"/>
        <v>42745.688437500001</v>
      </c>
      <c r="M702" s="10">
        <f t="shared" si="32"/>
        <v>2017</v>
      </c>
      <c r="N702" t="b">
        <v>0</v>
      </c>
      <c r="O702">
        <v>31</v>
      </c>
      <c r="P702" t="b">
        <v>0</v>
      </c>
      <c r="Q702" t="s">
        <v>8271</v>
      </c>
    </row>
    <row r="703" spans="1:17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s="9">
        <f t="shared" si="30"/>
        <v>41813.662962962961</v>
      </c>
      <c r="L703" s="9">
        <f t="shared" si="31"/>
        <v>41843.662962962961</v>
      </c>
      <c r="M703" s="10">
        <f t="shared" si="32"/>
        <v>2014</v>
      </c>
      <c r="N703" t="b">
        <v>0</v>
      </c>
      <c r="O703">
        <v>21</v>
      </c>
      <c r="P703" t="b">
        <v>0</v>
      </c>
      <c r="Q703" t="s">
        <v>8271</v>
      </c>
    </row>
    <row r="704" spans="1:17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s="9">
        <f t="shared" si="30"/>
        <v>42668.726701388892</v>
      </c>
      <c r="L704" s="9">
        <f t="shared" si="31"/>
        <v>42698.768368055549</v>
      </c>
      <c r="M704" s="10">
        <f t="shared" si="32"/>
        <v>2016</v>
      </c>
      <c r="N704" t="b">
        <v>0</v>
      </c>
      <c r="O704">
        <v>37</v>
      </c>
      <c r="P704" t="b">
        <v>0</v>
      </c>
      <c r="Q704" t="s">
        <v>8271</v>
      </c>
    </row>
    <row r="705" spans="1:17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s="9">
        <f t="shared" si="30"/>
        <v>42711.950798611113</v>
      </c>
      <c r="L705" s="9">
        <f t="shared" si="31"/>
        <v>42766.98055555555</v>
      </c>
      <c r="M705" s="10">
        <f t="shared" si="32"/>
        <v>2017</v>
      </c>
      <c r="N705" t="b">
        <v>0</v>
      </c>
      <c r="O705">
        <v>7</v>
      </c>
      <c r="P705" t="b">
        <v>0</v>
      </c>
      <c r="Q705" t="s">
        <v>8271</v>
      </c>
    </row>
    <row r="706" spans="1:17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s="9">
        <f t="shared" si="30"/>
        <v>42726.192916666667</v>
      </c>
      <c r="L706" s="9">
        <f t="shared" si="31"/>
        <v>42786.192916666667</v>
      </c>
      <c r="M706" s="10">
        <f t="shared" si="32"/>
        <v>2017</v>
      </c>
      <c r="N706" t="b">
        <v>0</v>
      </c>
      <c r="O706">
        <v>4</v>
      </c>
      <c r="P706" t="b">
        <v>0</v>
      </c>
      <c r="Q706" t="s">
        <v>8271</v>
      </c>
    </row>
    <row r="707" spans="1:17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s="9">
        <f t="shared" ref="K707:K770" si="33">(((J707/60)/60)/24)+DATE(1970,1,1)</f>
        <v>42726.491643518515</v>
      </c>
      <c r="L707" s="9">
        <f t="shared" ref="L707:L770" si="34">(((I707/60)/60)/24)+DATE(1970,1,1)</f>
        <v>42756.491643518515</v>
      </c>
      <c r="M707" s="10">
        <f t="shared" ref="M707:M770" si="35">YEAR(L707)</f>
        <v>2017</v>
      </c>
      <c r="N707" t="b">
        <v>0</v>
      </c>
      <c r="O707">
        <v>5</v>
      </c>
      <c r="P707" t="b">
        <v>0</v>
      </c>
      <c r="Q707" t="s">
        <v>8271</v>
      </c>
    </row>
    <row r="708" spans="1:17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s="9">
        <f t="shared" si="33"/>
        <v>42676.995173611111</v>
      </c>
      <c r="L708" s="9">
        <f t="shared" si="34"/>
        <v>42718.777083333334</v>
      </c>
      <c r="M708" s="10">
        <f t="shared" si="35"/>
        <v>2016</v>
      </c>
      <c r="N708" t="b">
        <v>0</v>
      </c>
      <c r="O708">
        <v>0</v>
      </c>
      <c r="P708" t="b">
        <v>0</v>
      </c>
      <c r="Q708" t="s">
        <v>8271</v>
      </c>
    </row>
    <row r="709" spans="1:17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s="9">
        <f t="shared" si="33"/>
        <v>42696.663506944446</v>
      </c>
      <c r="L709" s="9">
        <f t="shared" si="34"/>
        <v>42736.663506944446</v>
      </c>
      <c r="M709" s="10">
        <f t="shared" si="35"/>
        <v>2017</v>
      </c>
      <c r="N709" t="b">
        <v>0</v>
      </c>
      <c r="O709">
        <v>456</v>
      </c>
      <c r="P709" t="b">
        <v>0</v>
      </c>
      <c r="Q709" t="s">
        <v>8271</v>
      </c>
    </row>
    <row r="710" spans="1:17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s="9">
        <f t="shared" si="33"/>
        <v>41835.581018518518</v>
      </c>
      <c r="L710" s="9">
        <f t="shared" si="34"/>
        <v>41895.581018518518</v>
      </c>
      <c r="M710" s="10">
        <f t="shared" si="35"/>
        <v>2014</v>
      </c>
      <c r="N710" t="b">
        <v>0</v>
      </c>
      <c r="O710">
        <v>369</v>
      </c>
      <c r="P710" t="b">
        <v>0</v>
      </c>
      <c r="Q710" t="s">
        <v>8271</v>
      </c>
    </row>
    <row r="711" spans="1:17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s="9">
        <f t="shared" si="33"/>
        <v>41948.041192129633</v>
      </c>
      <c r="L711" s="9">
        <f t="shared" si="34"/>
        <v>41978.041192129633</v>
      </c>
      <c r="M711" s="10">
        <f t="shared" si="35"/>
        <v>2014</v>
      </c>
      <c r="N711" t="b">
        <v>0</v>
      </c>
      <c r="O711">
        <v>2</v>
      </c>
      <c r="P711" t="b">
        <v>0</v>
      </c>
      <c r="Q711" t="s">
        <v>8271</v>
      </c>
    </row>
    <row r="712" spans="1:17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s="9">
        <f t="shared" si="33"/>
        <v>41837.984976851854</v>
      </c>
      <c r="L712" s="9">
        <f t="shared" si="34"/>
        <v>41871.030555555553</v>
      </c>
      <c r="M712" s="10">
        <f t="shared" si="35"/>
        <v>2014</v>
      </c>
      <c r="N712" t="b">
        <v>0</v>
      </c>
      <c r="O712">
        <v>0</v>
      </c>
      <c r="P712" t="b">
        <v>0</v>
      </c>
      <c r="Q712" t="s">
        <v>8271</v>
      </c>
    </row>
    <row r="713" spans="1:17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s="9">
        <f t="shared" si="33"/>
        <v>42678.459120370375</v>
      </c>
      <c r="L713" s="9">
        <f t="shared" si="34"/>
        <v>42718.500787037032</v>
      </c>
      <c r="M713" s="10">
        <f t="shared" si="35"/>
        <v>2016</v>
      </c>
      <c r="N713" t="b">
        <v>0</v>
      </c>
      <c r="O713">
        <v>338</v>
      </c>
      <c r="P713" t="b">
        <v>0</v>
      </c>
      <c r="Q713" t="s">
        <v>8271</v>
      </c>
    </row>
    <row r="714" spans="1:17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s="9">
        <f t="shared" si="33"/>
        <v>42384.680925925932</v>
      </c>
      <c r="L714" s="9">
        <f t="shared" si="34"/>
        <v>42414.680925925932</v>
      </c>
      <c r="M714" s="10">
        <f t="shared" si="35"/>
        <v>2016</v>
      </c>
      <c r="N714" t="b">
        <v>0</v>
      </c>
      <c r="O714">
        <v>4</v>
      </c>
      <c r="P714" t="b">
        <v>0</v>
      </c>
      <c r="Q714" t="s">
        <v>8271</v>
      </c>
    </row>
    <row r="715" spans="1:17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s="9">
        <f t="shared" si="33"/>
        <v>42496.529305555552</v>
      </c>
      <c r="L715" s="9">
        <f t="shared" si="34"/>
        <v>42526.529305555552</v>
      </c>
      <c r="M715" s="10">
        <f t="shared" si="35"/>
        <v>2016</v>
      </c>
      <c r="N715" t="b">
        <v>0</v>
      </c>
      <c r="O715">
        <v>1</v>
      </c>
      <c r="P715" t="b">
        <v>0</v>
      </c>
      <c r="Q715" t="s">
        <v>8271</v>
      </c>
    </row>
    <row r="716" spans="1:17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s="9">
        <f t="shared" si="33"/>
        <v>42734.787986111114</v>
      </c>
      <c r="L716" s="9">
        <f t="shared" si="34"/>
        <v>42794.787986111114</v>
      </c>
      <c r="M716" s="10">
        <f t="shared" si="35"/>
        <v>2017</v>
      </c>
      <c r="N716" t="b">
        <v>0</v>
      </c>
      <c r="O716">
        <v>28</v>
      </c>
      <c r="P716" t="b">
        <v>0</v>
      </c>
      <c r="Q716" t="s">
        <v>8271</v>
      </c>
    </row>
    <row r="717" spans="1:17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s="9">
        <f t="shared" si="33"/>
        <v>42273.090740740736</v>
      </c>
      <c r="L717" s="9">
        <f t="shared" si="34"/>
        <v>42313.132407407407</v>
      </c>
      <c r="M717" s="10">
        <f t="shared" si="35"/>
        <v>2015</v>
      </c>
      <c r="N717" t="b">
        <v>0</v>
      </c>
      <c r="O717">
        <v>12</v>
      </c>
      <c r="P717" t="b">
        <v>0</v>
      </c>
      <c r="Q717" t="s">
        <v>8271</v>
      </c>
    </row>
    <row r="718" spans="1:17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s="9">
        <f t="shared" si="33"/>
        <v>41940.658645833333</v>
      </c>
      <c r="L718" s="9">
        <f t="shared" si="34"/>
        <v>41974</v>
      </c>
      <c r="M718" s="10">
        <f t="shared" si="35"/>
        <v>2014</v>
      </c>
      <c r="N718" t="b">
        <v>0</v>
      </c>
      <c r="O718">
        <v>16</v>
      </c>
      <c r="P718" t="b">
        <v>0</v>
      </c>
      <c r="Q718" t="s">
        <v>8271</v>
      </c>
    </row>
    <row r="719" spans="1:17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s="9">
        <f t="shared" si="33"/>
        <v>41857.854189814818</v>
      </c>
      <c r="L719" s="9">
        <f t="shared" si="34"/>
        <v>41887.854189814818</v>
      </c>
      <c r="M719" s="10">
        <f t="shared" si="35"/>
        <v>2014</v>
      </c>
      <c r="N719" t="b">
        <v>0</v>
      </c>
      <c r="O719">
        <v>4</v>
      </c>
      <c r="P719" t="b">
        <v>0</v>
      </c>
      <c r="Q719" t="s">
        <v>8271</v>
      </c>
    </row>
    <row r="720" spans="1:17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s="9">
        <f t="shared" si="33"/>
        <v>42752.845451388886</v>
      </c>
      <c r="L720" s="9">
        <f t="shared" si="34"/>
        <v>42784.249305555553</v>
      </c>
      <c r="M720" s="10">
        <f t="shared" si="35"/>
        <v>2017</v>
      </c>
      <c r="N720" t="b">
        <v>0</v>
      </c>
      <c r="O720">
        <v>4</v>
      </c>
      <c r="P720" t="b">
        <v>0</v>
      </c>
      <c r="Q720" t="s">
        <v>8271</v>
      </c>
    </row>
    <row r="721" spans="1:17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s="9">
        <f t="shared" si="33"/>
        <v>42409.040231481486</v>
      </c>
      <c r="L721" s="9">
        <f t="shared" si="34"/>
        <v>42423.040231481486</v>
      </c>
      <c r="M721" s="10">
        <f t="shared" si="35"/>
        <v>2016</v>
      </c>
      <c r="N721" t="b">
        <v>0</v>
      </c>
      <c r="O721">
        <v>10</v>
      </c>
      <c r="P721" t="b">
        <v>0</v>
      </c>
      <c r="Q721" t="s">
        <v>8271</v>
      </c>
    </row>
    <row r="722" spans="1:17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s="9">
        <f t="shared" si="33"/>
        <v>40909.649201388893</v>
      </c>
      <c r="L722" s="9">
        <f t="shared" si="34"/>
        <v>40937.649201388893</v>
      </c>
      <c r="M722" s="10">
        <f t="shared" si="35"/>
        <v>2012</v>
      </c>
      <c r="N722" t="b">
        <v>0</v>
      </c>
      <c r="O722">
        <v>41</v>
      </c>
      <c r="P722" t="b">
        <v>1</v>
      </c>
      <c r="Q722" t="s">
        <v>8272</v>
      </c>
    </row>
    <row r="723" spans="1:17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s="9">
        <f t="shared" si="33"/>
        <v>41807.571840277778</v>
      </c>
      <c r="L723" s="9">
        <f t="shared" si="34"/>
        <v>41852.571840277778</v>
      </c>
      <c r="M723" s="10">
        <f t="shared" si="35"/>
        <v>2014</v>
      </c>
      <c r="N723" t="b">
        <v>0</v>
      </c>
      <c r="O723">
        <v>119</v>
      </c>
      <c r="P723" t="b">
        <v>1</v>
      </c>
      <c r="Q723" t="s">
        <v>8272</v>
      </c>
    </row>
    <row r="724" spans="1:17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s="9">
        <f t="shared" si="33"/>
        <v>40977.805300925924</v>
      </c>
      <c r="L724" s="9">
        <f t="shared" si="34"/>
        <v>41007.76363425926</v>
      </c>
      <c r="M724" s="10">
        <f t="shared" si="35"/>
        <v>2012</v>
      </c>
      <c r="N724" t="b">
        <v>0</v>
      </c>
      <c r="O724">
        <v>153</v>
      </c>
      <c r="P724" t="b">
        <v>1</v>
      </c>
      <c r="Q724" t="s">
        <v>8272</v>
      </c>
    </row>
    <row r="725" spans="1:17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s="9">
        <f t="shared" si="33"/>
        <v>42184.816539351858</v>
      </c>
      <c r="L725" s="9">
        <f t="shared" si="34"/>
        <v>42215.165972222225</v>
      </c>
      <c r="M725" s="10">
        <f t="shared" si="35"/>
        <v>2015</v>
      </c>
      <c r="N725" t="b">
        <v>0</v>
      </c>
      <c r="O725">
        <v>100</v>
      </c>
      <c r="P725" t="b">
        <v>1</v>
      </c>
      <c r="Q725" t="s">
        <v>8272</v>
      </c>
    </row>
    <row r="726" spans="1:17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s="9">
        <f t="shared" si="33"/>
        <v>40694.638460648144</v>
      </c>
      <c r="L726" s="9">
        <f t="shared" si="34"/>
        <v>40724.638460648144</v>
      </c>
      <c r="M726" s="10">
        <f t="shared" si="35"/>
        <v>2011</v>
      </c>
      <c r="N726" t="b">
        <v>0</v>
      </c>
      <c r="O726">
        <v>143</v>
      </c>
      <c r="P726" t="b">
        <v>1</v>
      </c>
      <c r="Q726" t="s">
        <v>8272</v>
      </c>
    </row>
    <row r="727" spans="1:17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s="9">
        <f t="shared" si="33"/>
        <v>42321.626296296294</v>
      </c>
      <c r="L727" s="9">
        <f t="shared" si="34"/>
        <v>42351.626296296294</v>
      </c>
      <c r="M727" s="10">
        <f t="shared" si="35"/>
        <v>2015</v>
      </c>
      <c r="N727" t="b">
        <v>0</v>
      </c>
      <c r="O727">
        <v>140</v>
      </c>
      <c r="P727" t="b">
        <v>1</v>
      </c>
      <c r="Q727" t="s">
        <v>8272</v>
      </c>
    </row>
    <row r="728" spans="1:17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s="9">
        <f t="shared" si="33"/>
        <v>41346.042673611111</v>
      </c>
      <c r="L728" s="9">
        <f t="shared" si="34"/>
        <v>41376.042673611111</v>
      </c>
      <c r="M728" s="10">
        <f t="shared" si="35"/>
        <v>2013</v>
      </c>
      <c r="N728" t="b">
        <v>0</v>
      </c>
      <c r="O728">
        <v>35</v>
      </c>
      <c r="P728" t="b">
        <v>1</v>
      </c>
      <c r="Q728" t="s">
        <v>8272</v>
      </c>
    </row>
    <row r="729" spans="1:17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s="9">
        <f t="shared" si="33"/>
        <v>41247.020243055551</v>
      </c>
      <c r="L729" s="9">
        <f t="shared" si="34"/>
        <v>41288.888888888891</v>
      </c>
      <c r="M729" s="10">
        <f t="shared" si="35"/>
        <v>2013</v>
      </c>
      <c r="N729" t="b">
        <v>0</v>
      </c>
      <c r="O729">
        <v>149</v>
      </c>
      <c r="P729" t="b">
        <v>1</v>
      </c>
      <c r="Q729" t="s">
        <v>8272</v>
      </c>
    </row>
    <row r="730" spans="1:17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s="9">
        <f t="shared" si="33"/>
        <v>40731.837465277778</v>
      </c>
      <c r="L730" s="9">
        <f t="shared" si="34"/>
        <v>40776.837465277778</v>
      </c>
      <c r="M730" s="10">
        <f t="shared" si="35"/>
        <v>2011</v>
      </c>
      <c r="N730" t="b">
        <v>0</v>
      </c>
      <c r="O730">
        <v>130</v>
      </c>
      <c r="P730" t="b">
        <v>1</v>
      </c>
      <c r="Q730" t="s">
        <v>8272</v>
      </c>
    </row>
    <row r="731" spans="1:17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s="9">
        <f t="shared" si="33"/>
        <v>41111.185891203706</v>
      </c>
      <c r="L731" s="9">
        <f t="shared" si="34"/>
        <v>41171.185891203706</v>
      </c>
      <c r="M731" s="10">
        <f t="shared" si="35"/>
        <v>2012</v>
      </c>
      <c r="N731" t="b">
        <v>0</v>
      </c>
      <c r="O731">
        <v>120</v>
      </c>
      <c r="P731" t="b">
        <v>1</v>
      </c>
      <c r="Q731" t="s">
        <v>8272</v>
      </c>
    </row>
    <row r="732" spans="1:17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s="9">
        <f t="shared" si="33"/>
        <v>40854.745266203703</v>
      </c>
      <c r="L732" s="9">
        <f t="shared" si="34"/>
        <v>40884.745266203703</v>
      </c>
      <c r="M732" s="10">
        <f t="shared" si="35"/>
        <v>2011</v>
      </c>
      <c r="N732" t="b">
        <v>0</v>
      </c>
      <c r="O732">
        <v>265</v>
      </c>
      <c r="P732" t="b">
        <v>1</v>
      </c>
      <c r="Q732" t="s">
        <v>8272</v>
      </c>
    </row>
    <row r="733" spans="1:17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s="9">
        <f t="shared" si="33"/>
        <v>40879.795682870368</v>
      </c>
      <c r="L733" s="9">
        <f t="shared" si="34"/>
        <v>40930.25</v>
      </c>
      <c r="M733" s="10">
        <f t="shared" si="35"/>
        <v>2012</v>
      </c>
      <c r="N733" t="b">
        <v>0</v>
      </c>
      <c r="O733">
        <v>71</v>
      </c>
      <c r="P733" t="b">
        <v>1</v>
      </c>
      <c r="Q733" t="s">
        <v>8272</v>
      </c>
    </row>
    <row r="734" spans="1:17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s="9">
        <f t="shared" si="33"/>
        <v>41486.424317129626</v>
      </c>
      <c r="L734" s="9">
        <f t="shared" si="34"/>
        <v>41546.424317129626</v>
      </c>
      <c r="M734" s="10">
        <f t="shared" si="35"/>
        <v>2013</v>
      </c>
      <c r="N734" t="b">
        <v>0</v>
      </c>
      <c r="O734">
        <v>13</v>
      </c>
      <c r="P734" t="b">
        <v>1</v>
      </c>
      <c r="Q734" t="s">
        <v>8272</v>
      </c>
    </row>
    <row r="735" spans="1:17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s="9">
        <f t="shared" si="33"/>
        <v>41598.420046296298</v>
      </c>
      <c r="L735" s="9">
        <f t="shared" si="34"/>
        <v>41628.420046296298</v>
      </c>
      <c r="M735" s="10">
        <f t="shared" si="35"/>
        <v>2013</v>
      </c>
      <c r="N735" t="b">
        <v>0</v>
      </c>
      <c r="O735">
        <v>169</v>
      </c>
      <c r="P735" t="b">
        <v>1</v>
      </c>
      <c r="Q735" t="s">
        <v>8272</v>
      </c>
    </row>
    <row r="736" spans="1:17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s="9">
        <f t="shared" si="33"/>
        <v>42102.164583333331</v>
      </c>
      <c r="L736" s="9">
        <f t="shared" si="34"/>
        <v>42133.208333333328</v>
      </c>
      <c r="M736" s="10">
        <f t="shared" si="35"/>
        <v>2015</v>
      </c>
      <c r="N736" t="b">
        <v>0</v>
      </c>
      <c r="O736">
        <v>57</v>
      </c>
      <c r="P736" t="b">
        <v>1</v>
      </c>
      <c r="Q736" t="s">
        <v>8272</v>
      </c>
    </row>
    <row r="737" spans="1:17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s="9">
        <f t="shared" si="33"/>
        <v>41946.029467592591</v>
      </c>
      <c r="L737" s="9">
        <f t="shared" si="34"/>
        <v>41977.027083333334</v>
      </c>
      <c r="M737" s="10">
        <f t="shared" si="35"/>
        <v>2014</v>
      </c>
      <c r="N737" t="b">
        <v>0</v>
      </c>
      <c r="O737">
        <v>229</v>
      </c>
      <c r="P737" t="b">
        <v>1</v>
      </c>
      <c r="Q737" t="s">
        <v>8272</v>
      </c>
    </row>
    <row r="738" spans="1:17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s="9">
        <f t="shared" si="33"/>
        <v>41579.734259259261</v>
      </c>
      <c r="L738" s="9">
        <f t="shared" si="34"/>
        <v>41599.207638888889</v>
      </c>
      <c r="M738" s="10">
        <f t="shared" si="35"/>
        <v>2013</v>
      </c>
      <c r="N738" t="b">
        <v>0</v>
      </c>
      <c r="O738">
        <v>108</v>
      </c>
      <c r="P738" t="b">
        <v>1</v>
      </c>
      <c r="Q738" t="s">
        <v>8272</v>
      </c>
    </row>
    <row r="739" spans="1:17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s="9">
        <f t="shared" si="33"/>
        <v>41667.275312500002</v>
      </c>
      <c r="L739" s="9">
        <f t="shared" si="34"/>
        <v>41684.833333333336</v>
      </c>
      <c r="M739" s="10">
        <f t="shared" si="35"/>
        <v>2014</v>
      </c>
      <c r="N739" t="b">
        <v>0</v>
      </c>
      <c r="O739">
        <v>108</v>
      </c>
      <c r="P739" t="b">
        <v>1</v>
      </c>
      <c r="Q739" t="s">
        <v>8272</v>
      </c>
    </row>
    <row r="740" spans="1:17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s="9">
        <f t="shared" si="33"/>
        <v>41943.604097222218</v>
      </c>
      <c r="L740" s="9">
        <f t="shared" si="34"/>
        <v>41974.207638888889</v>
      </c>
      <c r="M740" s="10">
        <f t="shared" si="35"/>
        <v>2014</v>
      </c>
      <c r="N740" t="b">
        <v>0</v>
      </c>
      <c r="O740">
        <v>41</v>
      </c>
      <c r="P740" t="b">
        <v>1</v>
      </c>
      <c r="Q740" t="s">
        <v>8272</v>
      </c>
    </row>
    <row r="741" spans="1:17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s="9">
        <f t="shared" si="33"/>
        <v>41829.502650462964</v>
      </c>
      <c r="L741" s="9">
        <f t="shared" si="34"/>
        <v>41862.502650462964</v>
      </c>
      <c r="M741" s="10">
        <f t="shared" si="35"/>
        <v>2014</v>
      </c>
      <c r="N741" t="b">
        <v>0</v>
      </c>
      <c r="O741">
        <v>139</v>
      </c>
      <c r="P741" t="b">
        <v>1</v>
      </c>
      <c r="Q741" t="s">
        <v>8272</v>
      </c>
    </row>
    <row r="742" spans="1:17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s="9">
        <f t="shared" si="33"/>
        <v>42162.146782407406</v>
      </c>
      <c r="L742" s="9">
        <f t="shared" si="34"/>
        <v>42176.146782407406</v>
      </c>
      <c r="M742" s="10">
        <f t="shared" si="35"/>
        <v>2015</v>
      </c>
      <c r="N742" t="b">
        <v>0</v>
      </c>
      <c r="O742">
        <v>19</v>
      </c>
      <c r="P742" t="b">
        <v>1</v>
      </c>
      <c r="Q742" t="s">
        <v>8272</v>
      </c>
    </row>
    <row r="743" spans="1:17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s="9">
        <f t="shared" si="33"/>
        <v>41401.648217592592</v>
      </c>
      <c r="L743" s="9">
        <f t="shared" si="34"/>
        <v>41436.648217592592</v>
      </c>
      <c r="M743" s="10">
        <f t="shared" si="35"/>
        <v>2013</v>
      </c>
      <c r="N743" t="b">
        <v>0</v>
      </c>
      <c r="O743">
        <v>94</v>
      </c>
      <c r="P743" t="b">
        <v>1</v>
      </c>
      <c r="Q743" t="s">
        <v>8272</v>
      </c>
    </row>
    <row r="744" spans="1:17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s="9">
        <f t="shared" si="33"/>
        <v>41689.917962962965</v>
      </c>
      <c r="L744" s="9">
        <f t="shared" si="34"/>
        <v>41719.876296296294</v>
      </c>
      <c r="M744" s="10">
        <f t="shared" si="35"/>
        <v>2014</v>
      </c>
      <c r="N744" t="b">
        <v>0</v>
      </c>
      <c r="O744">
        <v>23</v>
      </c>
      <c r="P744" t="b">
        <v>1</v>
      </c>
      <c r="Q744" t="s">
        <v>8272</v>
      </c>
    </row>
    <row r="745" spans="1:17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s="9">
        <f t="shared" si="33"/>
        <v>40990.709317129629</v>
      </c>
      <c r="L745" s="9">
        <f t="shared" si="34"/>
        <v>41015.875</v>
      </c>
      <c r="M745" s="10">
        <f t="shared" si="35"/>
        <v>2012</v>
      </c>
      <c r="N745" t="b">
        <v>0</v>
      </c>
      <c r="O745">
        <v>15</v>
      </c>
      <c r="P745" t="b">
        <v>1</v>
      </c>
      <c r="Q745" t="s">
        <v>8272</v>
      </c>
    </row>
    <row r="746" spans="1:17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s="9">
        <f t="shared" si="33"/>
        <v>41226.95721064815</v>
      </c>
      <c r="L746" s="9">
        <f t="shared" si="34"/>
        <v>41256.95721064815</v>
      </c>
      <c r="M746" s="10">
        <f t="shared" si="35"/>
        <v>2012</v>
      </c>
      <c r="N746" t="b">
        <v>0</v>
      </c>
      <c r="O746">
        <v>62</v>
      </c>
      <c r="P746" t="b">
        <v>1</v>
      </c>
      <c r="Q746" t="s">
        <v>8272</v>
      </c>
    </row>
    <row r="747" spans="1:17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s="9">
        <f t="shared" si="33"/>
        <v>41367.572280092594</v>
      </c>
      <c r="L747" s="9">
        <f t="shared" si="34"/>
        <v>41397.572280092594</v>
      </c>
      <c r="M747" s="10">
        <f t="shared" si="35"/>
        <v>2013</v>
      </c>
      <c r="N747" t="b">
        <v>0</v>
      </c>
      <c r="O747">
        <v>74</v>
      </c>
      <c r="P747" t="b">
        <v>1</v>
      </c>
      <c r="Q747" t="s">
        <v>8272</v>
      </c>
    </row>
    <row r="748" spans="1:17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s="9">
        <f t="shared" si="33"/>
        <v>41157.042928240742</v>
      </c>
      <c r="L748" s="9">
        <f t="shared" si="34"/>
        <v>41175.165972222225</v>
      </c>
      <c r="M748" s="10">
        <f t="shared" si="35"/>
        <v>2012</v>
      </c>
      <c r="N748" t="b">
        <v>0</v>
      </c>
      <c r="O748">
        <v>97</v>
      </c>
      <c r="P748" t="b">
        <v>1</v>
      </c>
      <c r="Q748" t="s">
        <v>8272</v>
      </c>
    </row>
    <row r="749" spans="1:17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s="9">
        <f t="shared" si="33"/>
        <v>41988.548831018517</v>
      </c>
      <c r="L749" s="9">
        <f t="shared" si="34"/>
        <v>42019.454166666663</v>
      </c>
      <c r="M749" s="10">
        <f t="shared" si="35"/>
        <v>2015</v>
      </c>
      <c r="N749" t="b">
        <v>0</v>
      </c>
      <c r="O749">
        <v>55</v>
      </c>
      <c r="P749" t="b">
        <v>1</v>
      </c>
      <c r="Q749" t="s">
        <v>8272</v>
      </c>
    </row>
    <row r="750" spans="1:17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s="9">
        <f t="shared" si="33"/>
        <v>41831.846828703703</v>
      </c>
      <c r="L750" s="9">
        <f t="shared" si="34"/>
        <v>41861.846828703703</v>
      </c>
      <c r="M750" s="10">
        <f t="shared" si="35"/>
        <v>2014</v>
      </c>
      <c r="N750" t="b">
        <v>0</v>
      </c>
      <c r="O750">
        <v>44</v>
      </c>
      <c r="P750" t="b">
        <v>1</v>
      </c>
      <c r="Q750" t="s">
        <v>8272</v>
      </c>
    </row>
    <row r="751" spans="1:17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s="9">
        <f t="shared" si="33"/>
        <v>42733.94131944445</v>
      </c>
      <c r="L751" s="9">
        <f t="shared" si="34"/>
        <v>42763.94131944445</v>
      </c>
      <c r="M751" s="10">
        <f t="shared" si="35"/>
        <v>2017</v>
      </c>
      <c r="N751" t="b">
        <v>0</v>
      </c>
      <c r="O751">
        <v>110</v>
      </c>
      <c r="P751" t="b">
        <v>1</v>
      </c>
      <c r="Q751" t="s">
        <v>8272</v>
      </c>
    </row>
    <row r="752" spans="1:17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s="9">
        <f t="shared" si="33"/>
        <v>41299.878148148149</v>
      </c>
      <c r="L752" s="9">
        <f t="shared" si="34"/>
        <v>41329.878148148149</v>
      </c>
      <c r="M752" s="10">
        <f t="shared" si="35"/>
        <v>2013</v>
      </c>
      <c r="N752" t="b">
        <v>0</v>
      </c>
      <c r="O752">
        <v>59</v>
      </c>
      <c r="P752" t="b">
        <v>1</v>
      </c>
      <c r="Q752" t="s">
        <v>8272</v>
      </c>
    </row>
    <row r="753" spans="1:17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s="9">
        <f t="shared" si="33"/>
        <v>40713.630497685182</v>
      </c>
      <c r="L753" s="9">
        <f t="shared" si="34"/>
        <v>40759.630497685182</v>
      </c>
      <c r="M753" s="10">
        <f t="shared" si="35"/>
        <v>2011</v>
      </c>
      <c r="N753" t="b">
        <v>0</v>
      </c>
      <c r="O753">
        <v>62</v>
      </c>
      <c r="P753" t="b">
        <v>1</v>
      </c>
      <c r="Q753" t="s">
        <v>8272</v>
      </c>
    </row>
    <row r="754" spans="1:17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s="9">
        <f t="shared" si="33"/>
        <v>42639.421493055561</v>
      </c>
      <c r="L754" s="9">
        <f t="shared" si="34"/>
        <v>42659.458333333328</v>
      </c>
      <c r="M754" s="10">
        <f t="shared" si="35"/>
        <v>2016</v>
      </c>
      <c r="N754" t="b">
        <v>0</v>
      </c>
      <c r="O754">
        <v>105</v>
      </c>
      <c r="P754" t="b">
        <v>1</v>
      </c>
      <c r="Q754" t="s">
        <v>8272</v>
      </c>
    </row>
    <row r="755" spans="1:17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s="9">
        <f t="shared" si="33"/>
        <v>42019.590173611112</v>
      </c>
      <c r="L755" s="9">
        <f t="shared" si="34"/>
        <v>42049.590173611112</v>
      </c>
      <c r="M755" s="10">
        <f t="shared" si="35"/>
        <v>2015</v>
      </c>
      <c r="N755" t="b">
        <v>0</v>
      </c>
      <c r="O755">
        <v>26</v>
      </c>
      <c r="P755" t="b">
        <v>1</v>
      </c>
      <c r="Q755" t="s">
        <v>8272</v>
      </c>
    </row>
    <row r="756" spans="1:17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s="9">
        <f t="shared" si="33"/>
        <v>41249.749085648145</v>
      </c>
      <c r="L756" s="9">
        <f t="shared" si="34"/>
        <v>41279.749085648145</v>
      </c>
      <c r="M756" s="10">
        <f t="shared" si="35"/>
        <v>2013</v>
      </c>
      <c r="N756" t="b">
        <v>0</v>
      </c>
      <c r="O756">
        <v>49</v>
      </c>
      <c r="P756" t="b">
        <v>1</v>
      </c>
      <c r="Q756" t="s">
        <v>8272</v>
      </c>
    </row>
    <row r="757" spans="1:17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s="9">
        <f t="shared" si="33"/>
        <v>41383.605057870373</v>
      </c>
      <c r="L757" s="9">
        <f t="shared" si="34"/>
        <v>41414.02847222222</v>
      </c>
      <c r="M757" s="10">
        <f t="shared" si="35"/>
        <v>2013</v>
      </c>
      <c r="N757" t="b">
        <v>0</v>
      </c>
      <c r="O757">
        <v>68</v>
      </c>
      <c r="P757" t="b">
        <v>1</v>
      </c>
      <c r="Q757" t="s">
        <v>8272</v>
      </c>
    </row>
    <row r="758" spans="1:17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s="9">
        <f t="shared" si="33"/>
        <v>40590.766886574071</v>
      </c>
      <c r="L758" s="9">
        <f t="shared" si="34"/>
        <v>40651.725219907406</v>
      </c>
      <c r="M758" s="10">
        <f t="shared" si="35"/>
        <v>2011</v>
      </c>
      <c r="N758" t="b">
        <v>0</v>
      </c>
      <c r="O758">
        <v>22</v>
      </c>
      <c r="P758" t="b">
        <v>1</v>
      </c>
      <c r="Q758" t="s">
        <v>8272</v>
      </c>
    </row>
    <row r="759" spans="1:17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s="9">
        <f t="shared" si="33"/>
        <v>41235.054560185185</v>
      </c>
      <c r="L759" s="9">
        <f t="shared" si="34"/>
        <v>41249.054560185185</v>
      </c>
      <c r="M759" s="10">
        <f t="shared" si="35"/>
        <v>2012</v>
      </c>
      <c r="N759" t="b">
        <v>0</v>
      </c>
      <c r="O759">
        <v>18</v>
      </c>
      <c r="P759" t="b">
        <v>1</v>
      </c>
      <c r="Q759" t="s">
        <v>8272</v>
      </c>
    </row>
    <row r="760" spans="1:17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s="9">
        <f t="shared" si="33"/>
        <v>40429.836435185185</v>
      </c>
      <c r="L760" s="9">
        <f t="shared" si="34"/>
        <v>40459.836435185185</v>
      </c>
      <c r="M760" s="10">
        <f t="shared" si="35"/>
        <v>2010</v>
      </c>
      <c r="N760" t="b">
        <v>0</v>
      </c>
      <c r="O760">
        <v>19</v>
      </c>
      <c r="P760" t="b">
        <v>1</v>
      </c>
      <c r="Q760" t="s">
        <v>8272</v>
      </c>
    </row>
    <row r="761" spans="1:17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s="9">
        <f t="shared" si="33"/>
        <v>41789.330312500002</v>
      </c>
      <c r="L761" s="9">
        <f t="shared" si="34"/>
        <v>41829.330312500002</v>
      </c>
      <c r="M761" s="10">
        <f t="shared" si="35"/>
        <v>2014</v>
      </c>
      <c r="N761" t="b">
        <v>0</v>
      </c>
      <c r="O761">
        <v>99</v>
      </c>
      <c r="P761" t="b">
        <v>1</v>
      </c>
      <c r="Q761" t="s">
        <v>8272</v>
      </c>
    </row>
    <row r="762" spans="1:17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s="9">
        <f t="shared" si="33"/>
        <v>42670.764039351852</v>
      </c>
      <c r="L762" s="9">
        <f t="shared" si="34"/>
        <v>42700.805706018517</v>
      </c>
      <c r="M762" s="10">
        <f t="shared" si="35"/>
        <v>2016</v>
      </c>
      <c r="N762" t="b">
        <v>0</v>
      </c>
      <c r="O762">
        <v>0</v>
      </c>
      <c r="P762" t="b">
        <v>0</v>
      </c>
      <c r="Q762" t="s">
        <v>8273</v>
      </c>
    </row>
    <row r="763" spans="1:17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s="9">
        <f t="shared" si="33"/>
        <v>41642.751458333332</v>
      </c>
      <c r="L763" s="9">
        <f t="shared" si="34"/>
        <v>41672.751458333332</v>
      </c>
      <c r="M763" s="10">
        <f t="shared" si="35"/>
        <v>2014</v>
      </c>
      <c r="N763" t="b">
        <v>0</v>
      </c>
      <c r="O763">
        <v>6</v>
      </c>
      <c r="P763" t="b">
        <v>0</v>
      </c>
      <c r="Q763" t="s">
        <v>8273</v>
      </c>
    </row>
    <row r="764" spans="1:17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s="9">
        <f t="shared" si="33"/>
        <v>42690.858449074076</v>
      </c>
      <c r="L764" s="9">
        <f t="shared" si="34"/>
        <v>42708.25</v>
      </c>
      <c r="M764" s="10">
        <f t="shared" si="35"/>
        <v>2016</v>
      </c>
      <c r="N764" t="b">
        <v>0</v>
      </c>
      <c r="O764">
        <v>0</v>
      </c>
      <c r="P764" t="b">
        <v>0</v>
      </c>
      <c r="Q764" t="s">
        <v>8273</v>
      </c>
    </row>
    <row r="765" spans="1:17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s="9">
        <f t="shared" si="33"/>
        <v>41471.446851851848</v>
      </c>
      <c r="L765" s="9">
        <f t="shared" si="34"/>
        <v>41501.446851851848</v>
      </c>
      <c r="M765" s="10">
        <f t="shared" si="35"/>
        <v>2013</v>
      </c>
      <c r="N765" t="b">
        <v>0</v>
      </c>
      <c r="O765">
        <v>1</v>
      </c>
      <c r="P765" t="b">
        <v>0</v>
      </c>
      <c r="Q765" t="s">
        <v>8273</v>
      </c>
    </row>
    <row r="766" spans="1:17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s="9">
        <f t="shared" si="33"/>
        <v>42227.173159722224</v>
      </c>
      <c r="L766" s="9">
        <f t="shared" si="34"/>
        <v>42257.173159722224</v>
      </c>
      <c r="M766" s="10">
        <f t="shared" si="35"/>
        <v>2015</v>
      </c>
      <c r="N766" t="b">
        <v>0</v>
      </c>
      <c r="O766">
        <v>0</v>
      </c>
      <c r="P766" t="b">
        <v>0</v>
      </c>
      <c r="Q766" t="s">
        <v>8273</v>
      </c>
    </row>
    <row r="767" spans="1:17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s="9">
        <f t="shared" si="33"/>
        <v>41901.542638888888</v>
      </c>
      <c r="L767" s="9">
        <f t="shared" si="34"/>
        <v>41931.542638888888</v>
      </c>
      <c r="M767" s="10">
        <f t="shared" si="35"/>
        <v>2014</v>
      </c>
      <c r="N767" t="b">
        <v>0</v>
      </c>
      <c r="O767">
        <v>44</v>
      </c>
      <c r="P767" t="b">
        <v>0</v>
      </c>
      <c r="Q767" t="s">
        <v>8273</v>
      </c>
    </row>
    <row r="768" spans="1:17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s="9">
        <f t="shared" si="33"/>
        <v>42021.783368055556</v>
      </c>
      <c r="L768" s="9">
        <f t="shared" si="34"/>
        <v>42051.783368055556</v>
      </c>
      <c r="M768" s="10">
        <f t="shared" si="35"/>
        <v>2015</v>
      </c>
      <c r="N768" t="b">
        <v>0</v>
      </c>
      <c r="O768">
        <v>0</v>
      </c>
      <c r="P768" t="b">
        <v>0</v>
      </c>
      <c r="Q768" t="s">
        <v>8273</v>
      </c>
    </row>
    <row r="769" spans="1:17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s="9">
        <f t="shared" si="33"/>
        <v>42115.143634259264</v>
      </c>
      <c r="L769" s="9">
        <f t="shared" si="34"/>
        <v>42145.143634259264</v>
      </c>
      <c r="M769" s="10">
        <f t="shared" si="35"/>
        <v>2015</v>
      </c>
      <c r="N769" t="b">
        <v>0</v>
      </c>
      <c r="O769">
        <v>3</v>
      </c>
      <c r="P769" t="b">
        <v>0</v>
      </c>
      <c r="Q769" t="s">
        <v>8273</v>
      </c>
    </row>
    <row r="770" spans="1:17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s="9">
        <f t="shared" si="33"/>
        <v>41594.207060185188</v>
      </c>
      <c r="L770" s="9">
        <f t="shared" si="34"/>
        <v>41624.207060185188</v>
      </c>
      <c r="M770" s="10">
        <f t="shared" si="35"/>
        <v>2013</v>
      </c>
      <c r="N770" t="b">
        <v>0</v>
      </c>
      <c r="O770">
        <v>0</v>
      </c>
      <c r="P770" t="b">
        <v>0</v>
      </c>
      <c r="Q770" t="s">
        <v>8273</v>
      </c>
    </row>
    <row r="771" spans="1:17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s="9">
        <f t="shared" ref="K771:K834" si="36">(((J771/60)/60)/24)+DATE(1970,1,1)</f>
        <v>41604.996458333335</v>
      </c>
      <c r="L771" s="9">
        <f t="shared" ref="L771:L834" si="37">(((I771/60)/60)/24)+DATE(1970,1,1)</f>
        <v>41634.996458333335</v>
      </c>
      <c r="M771" s="10">
        <f t="shared" ref="M771:M834" si="38">YEAR(L771)</f>
        <v>2013</v>
      </c>
      <c r="N771" t="b">
        <v>0</v>
      </c>
      <c r="O771">
        <v>52</v>
      </c>
      <c r="P771" t="b">
        <v>0</v>
      </c>
      <c r="Q771" t="s">
        <v>8273</v>
      </c>
    </row>
    <row r="772" spans="1:17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s="9">
        <f t="shared" si="36"/>
        <v>41289.999641203707</v>
      </c>
      <c r="L772" s="9">
        <f t="shared" si="37"/>
        <v>41329.999641203707</v>
      </c>
      <c r="M772" s="10">
        <f t="shared" si="38"/>
        <v>2013</v>
      </c>
      <c r="N772" t="b">
        <v>0</v>
      </c>
      <c r="O772">
        <v>0</v>
      </c>
      <c r="P772" t="b">
        <v>0</v>
      </c>
      <c r="Q772" t="s">
        <v>8273</v>
      </c>
    </row>
    <row r="773" spans="1:17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s="9">
        <f t="shared" si="36"/>
        <v>42349.824097222227</v>
      </c>
      <c r="L773" s="9">
        <f t="shared" si="37"/>
        <v>42399.824097222227</v>
      </c>
      <c r="M773" s="10">
        <f t="shared" si="38"/>
        <v>2016</v>
      </c>
      <c r="N773" t="b">
        <v>0</v>
      </c>
      <c r="O773">
        <v>1</v>
      </c>
      <c r="P773" t="b">
        <v>0</v>
      </c>
      <c r="Q773" t="s">
        <v>8273</v>
      </c>
    </row>
    <row r="774" spans="1:17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s="9">
        <f t="shared" si="36"/>
        <v>40068.056932870371</v>
      </c>
      <c r="L774" s="9">
        <f t="shared" si="37"/>
        <v>40118.165972222225</v>
      </c>
      <c r="M774" s="10">
        <f t="shared" si="38"/>
        <v>2009</v>
      </c>
      <c r="N774" t="b">
        <v>0</v>
      </c>
      <c r="O774">
        <v>1</v>
      </c>
      <c r="P774" t="b">
        <v>0</v>
      </c>
      <c r="Q774" t="s">
        <v>8273</v>
      </c>
    </row>
    <row r="775" spans="1:17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s="9">
        <f t="shared" si="36"/>
        <v>42100.735937499994</v>
      </c>
      <c r="L775" s="9">
        <f t="shared" si="37"/>
        <v>42134.959027777775</v>
      </c>
      <c r="M775" s="10">
        <f t="shared" si="38"/>
        <v>2015</v>
      </c>
      <c r="N775" t="b">
        <v>0</v>
      </c>
      <c r="O775">
        <v>2</v>
      </c>
      <c r="P775" t="b">
        <v>0</v>
      </c>
      <c r="Q775" t="s">
        <v>8273</v>
      </c>
    </row>
    <row r="776" spans="1:17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s="9">
        <f t="shared" si="36"/>
        <v>41663.780300925922</v>
      </c>
      <c r="L776" s="9">
        <f t="shared" si="37"/>
        <v>41693.780300925922</v>
      </c>
      <c r="M776" s="10">
        <f t="shared" si="38"/>
        <v>2014</v>
      </c>
      <c r="N776" t="b">
        <v>0</v>
      </c>
      <c r="O776">
        <v>9</v>
      </c>
      <c r="P776" t="b">
        <v>0</v>
      </c>
      <c r="Q776" t="s">
        <v>8273</v>
      </c>
    </row>
    <row r="777" spans="1:17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s="9">
        <f t="shared" si="36"/>
        <v>40863.060127314813</v>
      </c>
      <c r="L777" s="9">
        <f t="shared" si="37"/>
        <v>40893.060127314813</v>
      </c>
      <c r="M777" s="10">
        <f t="shared" si="38"/>
        <v>2011</v>
      </c>
      <c r="N777" t="b">
        <v>0</v>
      </c>
      <c r="O777">
        <v>5</v>
      </c>
      <c r="P777" t="b">
        <v>0</v>
      </c>
      <c r="Q777" t="s">
        <v>8273</v>
      </c>
    </row>
    <row r="778" spans="1:17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s="9">
        <f t="shared" si="36"/>
        <v>42250.685706018514</v>
      </c>
      <c r="L778" s="9">
        <f t="shared" si="37"/>
        <v>42288.208333333328</v>
      </c>
      <c r="M778" s="10">
        <f t="shared" si="38"/>
        <v>2015</v>
      </c>
      <c r="N778" t="b">
        <v>0</v>
      </c>
      <c r="O778">
        <v>57</v>
      </c>
      <c r="P778" t="b">
        <v>0</v>
      </c>
      <c r="Q778" t="s">
        <v>8273</v>
      </c>
    </row>
    <row r="779" spans="1:17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s="9">
        <f t="shared" si="36"/>
        <v>41456.981215277774</v>
      </c>
      <c r="L779" s="9">
        <f t="shared" si="37"/>
        <v>41486.981215277774</v>
      </c>
      <c r="M779" s="10">
        <f t="shared" si="38"/>
        <v>2013</v>
      </c>
      <c r="N779" t="b">
        <v>0</v>
      </c>
      <c r="O779">
        <v>3</v>
      </c>
      <c r="P779" t="b">
        <v>0</v>
      </c>
      <c r="Q779" t="s">
        <v>8273</v>
      </c>
    </row>
    <row r="780" spans="1:17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s="9">
        <f t="shared" si="36"/>
        <v>41729.702314814815</v>
      </c>
      <c r="L780" s="9">
        <f t="shared" si="37"/>
        <v>41759.702314814815</v>
      </c>
      <c r="M780" s="10">
        <f t="shared" si="38"/>
        <v>2014</v>
      </c>
      <c r="N780" t="b">
        <v>0</v>
      </c>
      <c r="O780">
        <v>1</v>
      </c>
      <c r="P780" t="b">
        <v>0</v>
      </c>
      <c r="Q780" t="s">
        <v>8273</v>
      </c>
    </row>
    <row r="781" spans="1:17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s="9">
        <f t="shared" si="36"/>
        <v>40436.68408564815</v>
      </c>
      <c r="L781" s="9">
        <f t="shared" si="37"/>
        <v>40466.166666666664</v>
      </c>
      <c r="M781" s="10">
        <f t="shared" si="38"/>
        <v>2010</v>
      </c>
      <c r="N781" t="b">
        <v>0</v>
      </c>
      <c r="O781">
        <v>6</v>
      </c>
      <c r="P781" t="b">
        <v>0</v>
      </c>
      <c r="Q781" t="s">
        <v>8273</v>
      </c>
    </row>
    <row r="782" spans="1:17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s="9">
        <f t="shared" si="36"/>
        <v>40636.673900462964</v>
      </c>
      <c r="L782" s="9">
        <f t="shared" si="37"/>
        <v>40666.673900462964</v>
      </c>
      <c r="M782" s="10">
        <f t="shared" si="38"/>
        <v>2011</v>
      </c>
      <c r="N782" t="b">
        <v>0</v>
      </c>
      <c r="O782">
        <v>27</v>
      </c>
      <c r="P782" t="b">
        <v>1</v>
      </c>
      <c r="Q782" t="s">
        <v>8274</v>
      </c>
    </row>
    <row r="783" spans="1:17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s="9">
        <f t="shared" si="36"/>
        <v>41403.000856481485</v>
      </c>
      <c r="L783" s="9">
        <f t="shared" si="37"/>
        <v>41433.000856481485</v>
      </c>
      <c r="M783" s="10">
        <f t="shared" si="38"/>
        <v>2013</v>
      </c>
      <c r="N783" t="b">
        <v>0</v>
      </c>
      <c r="O783">
        <v>25</v>
      </c>
      <c r="P783" t="b">
        <v>1</v>
      </c>
      <c r="Q783" t="s">
        <v>8274</v>
      </c>
    </row>
    <row r="784" spans="1:17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s="9">
        <f t="shared" si="36"/>
        <v>41116.758125</v>
      </c>
      <c r="L784" s="9">
        <f t="shared" si="37"/>
        <v>41146.758125</v>
      </c>
      <c r="M784" s="10">
        <f t="shared" si="38"/>
        <v>2012</v>
      </c>
      <c r="N784" t="b">
        <v>0</v>
      </c>
      <c r="O784">
        <v>14</v>
      </c>
      <c r="P784" t="b">
        <v>1</v>
      </c>
      <c r="Q784" t="s">
        <v>8274</v>
      </c>
    </row>
    <row r="785" spans="1:17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s="9">
        <f t="shared" si="36"/>
        <v>40987.773715277777</v>
      </c>
      <c r="L785" s="9">
        <f t="shared" si="37"/>
        <v>41026.916666666664</v>
      </c>
      <c r="M785" s="10">
        <f t="shared" si="38"/>
        <v>2012</v>
      </c>
      <c r="N785" t="b">
        <v>0</v>
      </c>
      <c r="O785">
        <v>35</v>
      </c>
      <c r="P785" t="b">
        <v>1</v>
      </c>
      <c r="Q785" t="s">
        <v>8274</v>
      </c>
    </row>
    <row r="786" spans="1:17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s="9">
        <f t="shared" si="36"/>
        <v>41675.149525462963</v>
      </c>
      <c r="L786" s="9">
        <f t="shared" si="37"/>
        <v>41715.107858796298</v>
      </c>
      <c r="M786" s="10">
        <f t="shared" si="38"/>
        <v>2014</v>
      </c>
      <c r="N786" t="b">
        <v>0</v>
      </c>
      <c r="O786">
        <v>10</v>
      </c>
      <c r="P786" t="b">
        <v>1</v>
      </c>
      <c r="Q786" t="s">
        <v>8274</v>
      </c>
    </row>
    <row r="787" spans="1:17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s="9">
        <f t="shared" si="36"/>
        <v>41303.593923611108</v>
      </c>
      <c r="L787" s="9">
        <f t="shared" si="37"/>
        <v>41333.593923611108</v>
      </c>
      <c r="M787" s="10">
        <f t="shared" si="38"/>
        <v>2013</v>
      </c>
      <c r="N787" t="b">
        <v>0</v>
      </c>
      <c r="O787">
        <v>29</v>
      </c>
      <c r="P787" t="b">
        <v>1</v>
      </c>
      <c r="Q787" t="s">
        <v>8274</v>
      </c>
    </row>
    <row r="788" spans="1:17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s="9">
        <f t="shared" si="36"/>
        <v>40983.055949074071</v>
      </c>
      <c r="L788" s="9">
        <f t="shared" si="37"/>
        <v>41040.657638888886</v>
      </c>
      <c r="M788" s="10">
        <f t="shared" si="38"/>
        <v>2012</v>
      </c>
      <c r="N788" t="b">
        <v>0</v>
      </c>
      <c r="O788">
        <v>44</v>
      </c>
      <c r="P788" t="b">
        <v>1</v>
      </c>
      <c r="Q788" t="s">
        <v>8274</v>
      </c>
    </row>
    <row r="789" spans="1:17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s="9">
        <f t="shared" si="36"/>
        <v>41549.627615740741</v>
      </c>
      <c r="L789" s="9">
        <f t="shared" si="37"/>
        <v>41579.627615740741</v>
      </c>
      <c r="M789" s="10">
        <f t="shared" si="38"/>
        <v>2013</v>
      </c>
      <c r="N789" t="b">
        <v>0</v>
      </c>
      <c r="O789">
        <v>17</v>
      </c>
      <c r="P789" t="b">
        <v>1</v>
      </c>
      <c r="Q789" t="s">
        <v>8274</v>
      </c>
    </row>
    <row r="790" spans="1:17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s="9">
        <f t="shared" si="36"/>
        <v>41059.006805555553</v>
      </c>
      <c r="L790" s="9">
        <f t="shared" si="37"/>
        <v>41097.165972222225</v>
      </c>
      <c r="M790" s="10">
        <f t="shared" si="38"/>
        <v>2012</v>
      </c>
      <c r="N790" t="b">
        <v>0</v>
      </c>
      <c r="O790">
        <v>34</v>
      </c>
      <c r="P790" t="b">
        <v>1</v>
      </c>
      <c r="Q790" t="s">
        <v>8274</v>
      </c>
    </row>
    <row r="791" spans="1:17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s="9">
        <f t="shared" si="36"/>
        <v>41277.186111111114</v>
      </c>
      <c r="L791" s="9">
        <f t="shared" si="37"/>
        <v>41295.332638888889</v>
      </c>
      <c r="M791" s="10">
        <f t="shared" si="38"/>
        <v>2013</v>
      </c>
      <c r="N791" t="b">
        <v>0</v>
      </c>
      <c r="O791">
        <v>14</v>
      </c>
      <c r="P791" t="b">
        <v>1</v>
      </c>
      <c r="Q791" t="s">
        <v>8274</v>
      </c>
    </row>
    <row r="792" spans="1:17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s="9">
        <f t="shared" si="36"/>
        <v>41276.047905092593</v>
      </c>
      <c r="L792" s="9">
        <f t="shared" si="37"/>
        <v>41306.047905092593</v>
      </c>
      <c r="M792" s="10">
        <f t="shared" si="38"/>
        <v>2013</v>
      </c>
      <c r="N792" t="b">
        <v>0</v>
      </c>
      <c r="O792">
        <v>156</v>
      </c>
      <c r="P792" t="b">
        <v>1</v>
      </c>
      <c r="Q792" t="s">
        <v>8274</v>
      </c>
    </row>
    <row r="793" spans="1:17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s="9">
        <f t="shared" si="36"/>
        <v>41557.780624999999</v>
      </c>
      <c r="L793" s="9">
        <f t="shared" si="37"/>
        <v>41591.249305555553</v>
      </c>
      <c r="M793" s="10">
        <f t="shared" si="38"/>
        <v>2013</v>
      </c>
      <c r="N793" t="b">
        <v>0</v>
      </c>
      <c r="O793">
        <v>128</v>
      </c>
      <c r="P793" t="b">
        <v>1</v>
      </c>
      <c r="Q793" t="s">
        <v>8274</v>
      </c>
    </row>
    <row r="794" spans="1:17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s="9">
        <f t="shared" si="36"/>
        <v>41555.873645833337</v>
      </c>
      <c r="L794" s="9">
        <f t="shared" si="37"/>
        <v>41585.915312500001</v>
      </c>
      <c r="M794" s="10">
        <f t="shared" si="38"/>
        <v>2013</v>
      </c>
      <c r="N794" t="b">
        <v>0</v>
      </c>
      <c r="O794">
        <v>60</v>
      </c>
      <c r="P794" t="b">
        <v>1</v>
      </c>
      <c r="Q794" t="s">
        <v>8274</v>
      </c>
    </row>
    <row r="795" spans="1:17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s="9">
        <f t="shared" si="36"/>
        <v>41442.741249999999</v>
      </c>
      <c r="L795" s="9">
        <f t="shared" si="37"/>
        <v>41458.207638888889</v>
      </c>
      <c r="M795" s="10">
        <f t="shared" si="38"/>
        <v>2013</v>
      </c>
      <c r="N795" t="b">
        <v>0</v>
      </c>
      <c r="O795">
        <v>32</v>
      </c>
      <c r="P795" t="b">
        <v>1</v>
      </c>
      <c r="Q795" t="s">
        <v>8274</v>
      </c>
    </row>
    <row r="796" spans="1:17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s="9">
        <f t="shared" si="36"/>
        <v>40736.115011574075</v>
      </c>
      <c r="L796" s="9">
        <f t="shared" si="37"/>
        <v>40791.712500000001</v>
      </c>
      <c r="M796" s="10">
        <f t="shared" si="38"/>
        <v>2011</v>
      </c>
      <c r="N796" t="b">
        <v>0</v>
      </c>
      <c r="O796">
        <v>53</v>
      </c>
      <c r="P796" t="b">
        <v>1</v>
      </c>
      <c r="Q796" t="s">
        <v>8274</v>
      </c>
    </row>
    <row r="797" spans="1:17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s="9">
        <f t="shared" si="36"/>
        <v>40963.613032407404</v>
      </c>
      <c r="L797" s="9">
        <f t="shared" si="37"/>
        <v>41006.207638888889</v>
      </c>
      <c r="M797" s="10">
        <f t="shared" si="38"/>
        <v>2012</v>
      </c>
      <c r="N797" t="b">
        <v>0</v>
      </c>
      <c r="O797">
        <v>184</v>
      </c>
      <c r="P797" t="b">
        <v>1</v>
      </c>
      <c r="Q797" t="s">
        <v>8274</v>
      </c>
    </row>
    <row r="798" spans="1:17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s="9">
        <f t="shared" si="36"/>
        <v>41502.882928240739</v>
      </c>
      <c r="L798" s="9">
        <f t="shared" si="37"/>
        <v>41532.881944444445</v>
      </c>
      <c r="M798" s="10">
        <f t="shared" si="38"/>
        <v>2013</v>
      </c>
      <c r="N798" t="b">
        <v>0</v>
      </c>
      <c r="O798">
        <v>90</v>
      </c>
      <c r="P798" t="b">
        <v>1</v>
      </c>
      <c r="Q798" t="s">
        <v>8274</v>
      </c>
    </row>
    <row r="799" spans="1:17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s="9">
        <f t="shared" si="36"/>
        <v>40996.994074074071</v>
      </c>
      <c r="L799" s="9">
        <f t="shared" si="37"/>
        <v>41028.166666666664</v>
      </c>
      <c r="M799" s="10">
        <f t="shared" si="38"/>
        <v>2012</v>
      </c>
      <c r="N799" t="b">
        <v>0</v>
      </c>
      <c r="O799">
        <v>71</v>
      </c>
      <c r="P799" t="b">
        <v>1</v>
      </c>
      <c r="Q799" t="s">
        <v>8274</v>
      </c>
    </row>
    <row r="800" spans="1:17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s="9">
        <f t="shared" si="36"/>
        <v>41882.590127314819</v>
      </c>
      <c r="L800" s="9">
        <f t="shared" si="37"/>
        <v>41912.590127314819</v>
      </c>
      <c r="M800" s="10">
        <f t="shared" si="38"/>
        <v>2014</v>
      </c>
      <c r="N800" t="b">
        <v>0</v>
      </c>
      <c r="O800">
        <v>87</v>
      </c>
      <c r="P800" t="b">
        <v>1</v>
      </c>
      <c r="Q800" t="s">
        <v>8274</v>
      </c>
    </row>
    <row r="801" spans="1:17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s="9">
        <f t="shared" si="36"/>
        <v>40996.667199074072</v>
      </c>
      <c r="L801" s="9">
        <f t="shared" si="37"/>
        <v>41026.667199074072</v>
      </c>
      <c r="M801" s="10">
        <f t="shared" si="38"/>
        <v>2012</v>
      </c>
      <c r="N801" t="b">
        <v>0</v>
      </c>
      <c r="O801">
        <v>28</v>
      </c>
      <c r="P801" t="b">
        <v>1</v>
      </c>
      <c r="Q801" t="s">
        <v>8274</v>
      </c>
    </row>
    <row r="802" spans="1:17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s="9">
        <f t="shared" si="36"/>
        <v>41863.433495370373</v>
      </c>
      <c r="L802" s="9">
        <f t="shared" si="37"/>
        <v>41893.433495370373</v>
      </c>
      <c r="M802" s="10">
        <f t="shared" si="38"/>
        <v>2014</v>
      </c>
      <c r="N802" t="b">
        <v>0</v>
      </c>
      <c r="O802">
        <v>56</v>
      </c>
      <c r="P802" t="b">
        <v>1</v>
      </c>
      <c r="Q802" t="s">
        <v>8274</v>
      </c>
    </row>
    <row r="803" spans="1:17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s="9">
        <f t="shared" si="36"/>
        <v>40695.795370370368</v>
      </c>
      <c r="L803" s="9">
        <f t="shared" si="37"/>
        <v>40725.795370370368</v>
      </c>
      <c r="M803" s="10">
        <f t="shared" si="38"/>
        <v>2011</v>
      </c>
      <c r="N803" t="b">
        <v>0</v>
      </c>
      <c r="O803">
        <v>51</v>
      </c>
      <c r="P803" t="b">
        <v>1</v>
      </c>
      <c r="Q803" t="s">
        <v>8274</v>
      </c>
    </row>
    <row r="804" spans="1:17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s="9">
        <f t="shared" si="36"/>
        <v>41123.022268518522</v>
      </c>
      <c r="L804" s="9">
        <f t="shared" si="37"/>
        <v>41169.170138888891</v>
      </c>
      <c r="M804" s="10">
        <f t="shared" si="38"/>
        <v>2012</v>
      </c>
      <c r="N804" t="b">
        <v>0</v>
      </c>
      <c r="O804">
        <v>75</v>
      </c>
      <c r="P804" t="b">
        <v>1</v>
      </c>
      <c r="Q804" t="s">
        <v>8274</v>
      </c>
    </row>
    <row r="805" spans="1:17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s="9">
        <f t="shared" si="36"/>
        <v>40665.949976851851</v>
      </c>
      <c r="L805" s="9">
        <f t="shared" si="37"/>
        <v>40692.041666666664</v>
      </c>
      <c r="M805" s="10">
        <f t="shared" si="38"/>
        <v>2011</v>
      </c>
      <c r="N805" t="b">
        <v>0</v>
      </c>
      <c r="O805">
        <v>38</v>
      </c>
      <c r="P805" t="b">
        <v>1</v>
      </c>
      <c r="Q805" t="s">
        <v>8274</v>
      </c>
    </row>
    <row r="806" spans="1:17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s="9">
        <f t="shared" si="36"/>
        <v>40730.105625000004</v>
      </c>
      <c r="L806" s="9">
        <f t="shared" si="37"/>
        <v>40747.165972222225</v>
      </c>
      <c r="M806" s="10">
        <f t="shared" si="38"/>
        <v>2011</v>
      </c>
      <c r="N806" t="b">
        <v>0</v>
      </c>
      <c r="O806">
        <v>18</v>
      </c>
      <c r="P806" t="b">
        <v>1</v>
      </c>
      <c r="Q806" t="s">
        <v>8274</v>
      </c>
    </row>
    <row r="807" spans="1:17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s="9">
        <f t="shared" si="36"/>
        <v>40690.823055555556</v>
      </c>
      <c r="L807" s="9">
        <f t="shared" si="37"/>
        <v>40740.958333333336</v>
      </c>
      <c r="M807" s="10">
        <f t="shared" si="38"/>
        <v>2011</v>
      </c>
      <c r="N807" t="b">
        <v>0</v>
      </c>
      <c r="O807">
        <v>54</v>
      </c>
      <c r="P807" t="b">
        <v>1</v>
      </c>
      <c r="Q807" t="s">
        <v>8274</v>
      </c>
    </row>
    <row r="808" spans="1:17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s="9">
        <f t="shared" si="36"/>
        <v>40763.691423611112</v>
      </c>
      <c r="L808" s="9">
        <f t="shared" si="37"/>
        <v>40793.691423611112</v>
      </c>
      <c r="M808" s="10">
        <f t="shared" si="38"/>
        <v>2011</v>
      </c>
      <c r="N808" t="b">
        <v>0</v>
      </c>
      <c r="O808">
        <v>71</v>
      </c>
      <c r="P808" t="b">
        <v>1</v>
      </c>
      <c r="Q808" t="s">
        <v>8274</v>
      </c>
    </row>
    <row r="809" spans="1:17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s="9">
        <f t="shared" si="36"/>
        <v>42759.628599537042</v>
      </c>
      <c r="L809" s="9">
        <f t="shared" si="37"/>
        <v>42795.083333333328</v>
      </c>
      <c r="M809" s="10">
        <f t="shared" si="38"/>
        <v>2017</v>
      </c>
      <c r="N809" t="b">
        <v>0</v>
      </c>
      <c r="O809">
        <v>57</v>
      </c>
      <c r="P809" t="b">
        <v>1</v>
      </c>
      <c r="Q809" t="s">
        <v>8274</v>
      </c>
    </row>
    <row r="810" spans="1:17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s="9">
        <f t="shared" si="36"/>
        <v>41962.100532407407</v>
      </c>
      <c r="L810" s="9">
        <f t="shared" si="37"/>
        <v>41995.207638888889</v>
      </c>
      <c r="M810" s="10">
        <f t="shared" si="38"/>
        <v>2014</v>
      </c>
      <c r="N810" t="b">
        <v>0</v>
      </c>
      <c r="O810">
        <v>43</v>
      </c>
      <c r="P810" t="b">
        <v>1</v>
      </c>
      <c r="Q810" t="s">
        <v>8274</v>
      </c>
    </row>
    <row r="811" spans="1:17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s="9">
        <f t="shared" si="36"/>
        <v>41628.833680555559</v>
      </c>
      <c r="L811" s="9">
        <f t="shared" si="37"/>
        <v>41658.833680555559</v>
      </c>
      <c r="M811" s="10">
        <f t="shared" si="38"/>
        <v>2014</v>
      </c>
      <c r="N811" t="b">
        <v>0</v>
      </c>
      <c r="O811">
        <v>52</v>
      </c>
      <c r="P811" t="b">
        <v>1</v>
      </c>
      <c r="Q811" t="s">
        <v>8274</v>
      </c>
    </row>
    <row r="812" spans="1:17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s="9">
        <f t="shared" si="36"/>
        <v>41123.056273148148</v>
      </c>
      <c r="L812" s="9">
        <f t="shared" si="37"/>
        <v>41153.056273148148</v>
      </c>
      <c r="M812" s="10">
        <f t="shared" si="38"/>
        <v>2012</v>
      </c>
      <c r="N812" t="b">
        <v>0</v>
      </c>
      <c r="O812">
        <v>27</v>
      </c>
      <c r="P812" t="b">
        <v>1</v>
      </c>
      <c r="Q812" t="s">
        <v>8274</v>
      </c>
    </row>
    <row r="813" spans="1:17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s="9">
        <f t="shared" si="36"/>
        <v>41443.643541666665</v>
      </c>
      <c r="L813" s="9">
        <f t="shared" si="37"/>
        <v>41465.702777777777</v>
      </c>
      <c r="M813" s="10">
        <f t="shared" si="38"/>
        <v>2013</v>
      </c>
      <c r="N813" t="b">
        <v>0</v>
      </c>
      <c r="O813">
        <v>12</v>
      </c>
      <c r="P813" t="b">
        <v>1</v>
      </c>
      <c r="Q813" t="s">
        <v>8274</v>
      </c>
    </row>
    <row r="814" spans="1:17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s="9">
        <f t="shared" si="36"/>
        <v>41282.017962962964</v>
      </c>
      <c r="L814" s="9">
        <f t="shared" si="37"/>
        <v>41334.581944444442</v>
      </c>
      <c r="M814" s="10">
        <f t="shared" si="38"/>
        <v>2013</v>
      </c>
      <c r="N814" t="b">
        <v>0</v>
      </c>
      <c r="O814">
        <v>33</v>
      </c>
      <c r="P814" t="b">
        <v>1</v>
      </c>
      <c r="Q814" t="s">
        <v>8274</v>
      </c>
    </row>
    <row r="815" spans="1:17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s="9">
        <f t="shared" si="36"/>
        <v>41080.960243055553</v>
      </c>
      <c r="L815" s="9">
        <f t="shared" si="37"/>
        <v>41110.960243055553</v>
      </c>
      <c r="M815" s="10">
        <f t="shared" si="38"/>
        <v>2012</v>
      </c>
      <c r="N815" t="b">
        <v>0</v>
      </c>
      <c r="O815">
        <v>96</v>
      </c>
      <c r="P815" t="b">
        <v>1</v>
      </c>
      <c r="Q815" t="s">
        <v>8274</v>
      </c>
    </row>
    <row r="816" spans="1:17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s="9">
        <f t="shared" si="36"/>
        <v>40679.743067129632</v>
      </c>
      <c r="L816" s="9">
        <f t="shared" si="37"/>
        <v>40694.75277777778</v>
      </c>
      <c r="M816" s="10">
        <f t="shared" si="38"/>
        <v>2011</v>
      </c>
      <c r="N816" t="b">
        <v>0</v>
      </c>
      <c r="O816">
        <v>28</v>
      </c>
      <c r="P816" t="b">
        <v>1</v>
      </c>
      <c r="Q816" t="s">
        <v>8274</v>
      </c>
    </row>
    <row r="817" spans="1:17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s="9">
        <f t="shared" si="36"/>
        <v>41914.917858796296</v>
      </c>
      <c r="L817" s="9">
        <f t="shared" si="37"/>
        <v>41944.917858796296</v>
      </c>
      <c r="M817" s="10">
        <f t="shared" si="38"/>
        <v>2014</v>
      </c>
      <c r="N817" t="b">
        <v>0</v>
      </c>
      <c r="O817">
        <v>43</v>
      </c>
      <c r="P817" t="b">
        <v>1</v>
      </c>
      <c r="Q817" t="s">
        <v>8274</v>
      </c>
    </row>
    <row r="818" spans="1:17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s="9">
        <f t="shared" si="36"/>
        <v>41341.870868055557</v>
      </c>
      <c r="L818" s="9">
        <f t="shared" si="37"/>
        <v>41373.270833333336</v>
      </c>
      <c r="M818" s="10">
        <f t="shared" si="38"/>
        <v>2013</v>
      </c>
      <c r="N818" t="b">
        <v>0</v>
      </c>
      <c r="O818">
        <v>205</v>
      </c>
      <c r="P818" t="b">
        <v>1</v>
      </c>
      <c r="Q818" t="s">
        <v>8274</v>
      </c>
    </row>
    <row r="819" spans="1:17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s="9">
        <f t="shared" si="36"/>
        <v>40925.599664351852</v>
      </c>
      <c r="L819" s="9">
        <f t="shared" si="37"/>
        <v>40979.207638888889</v>
      </c>
      <c r="M819" s="10">
        <f t="shared" si="38"/>
        <v>2012</v>
      </c>
      <c r="N819" t="b">
        <v>0</v>
      </c>
      <c r="O819">
        <v>23</v>
      </c>
      <c r="P819" t="b">
        <v>1</v>
      </c>
      <c r="Q819" t="s">
        <v>8274</v>
      </c>
    </row>
    <row r="820" spans="1:17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s="9">
        <f t="shared" si="36"/>
        <v>41120.882881944446</v>
      </c>
      <c r="L820" s="9">
        <f t="shared" si="37"/>
        <v>41128.709027777775</v>
      </c>
      <c r="M820" s="10">
        <f t="shared" si="38"/>
        <v>2012</v>
      </c>
      <c r="N820" t="b">
        <v>0</v>
      </c>
      <c r="O820">
        <v>19</v>
      </c>
      <c r="P820" t="b">
        <v>1</v>
      </c>
      <c r="Q820" t="s">
        <v>8274</v>
      </c>
    </row>
    <row r="821" spans="1:17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s="9">
        <f t="shared" si="36"/>
        <v>41619.998310185183</v>
      </c>
      <c r="L821" s="9">
        <f t="shared" si="37"/>
        <v>41629.197222222225</v>
      </c>
      <c r="M821" s="10">
        <f t="shared" si="38"/>
        <v>2013</v>
      </c>
      <c r="N821" t="b">
        <v>0</v>
      </c>
      <c r="O821">
        <v>14</v>
      </c>
      <c r="P821" t="b">
        <v>1</v>
      </c>
      <c r="Q821" t="s">
        <v>8274</v>
      </c>
    </row>
    <row r="822" spans="1:17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s="9">
        <f t="shared" si="36"/>
        <v>41768.841921296298</v>
      </c>
      <c r="L822" s="9">
        <f t="shared" si="37"/>
        <v>41799.208333333336</v>
      </c>
      <c r="M822" s="10">
        <f t="shared" si="38"/>
        <v>2014</v>
      </c>
      <c r="N822" t="b">
        <v>0</v>
      </c>
      <c r="O822">
        <v>38</v>
      </c>
      <c r="P822" t="b">
        <v>1</v>
      </c>
      <c r="Q822" t="s">
        <v>8274</v>
      </c>
    </row>
    <row r="823" spans="1:17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s="9">
        <f t="shared" si="36"/>
        <v>42093.922048611115</v>
      </c>
      <c r="L823" s="9">
        <f t="shared" si="37"/>
        <v>42128.167361111111</v>
      </c>
      <c r="M823" s="10">
        <f t="shared" si="38"/>
        <v>2015</v>
      </c>
      <c r="N823" t="b">
        <v>0</v>
      </c>
      <c r="O823">
        <v>78</v>
      </c>
      <c r="P823" t="b">
        <v>1</v>
      </c>
      <c r="Q823" t="s">
        <v>8274</v>
      </c>
    </row>
    <row r="824" spans="1:17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s="9">
        <f t="shared" si="36"/>
        <v>41157.947337962964</v>
      </c>
      <c r="L824" s="9">
        <f t="shared" si="37"/>
        <v>41187.947337962964</v>
      </c>
      <c r="M824" s="10">
        <f t="shared" si="38"/>
        <v>2012</v>
      </c>
      <c r="N824" t="b">
        <v>0</v>
      </c>
      <c r="O824">
        <v>69</v>
      </c>
      <c r="P824" t="b">
        <v>1</v>
      </c>
      <c r="Q824" t="s">
        <v>8274</v>
      </c>
    </row>
    <row r="825" spans="1:17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s="9">
        <f t="shared" si="36"/>
        <v>42055.972824074073</v>
      </c>
      <c r="L825" s="9">
        <f t="shared" si="37"/>
        <v>42085.931157407409</v>
      </c>
      <c r="M825" s="10">
        <f t="shared" si="38"/>
        <v>2015</v>
      </c>
      <c r="N825" t="b">
        <v>0</v>
      </c>
      <c r="O825">
        <v>33</v>
      </c>
      <c r="P825" t="b">
        <v>1</v>
      </c>
      <c r="Q825" t="s">
        <v>8274</v>
      </c>
    </row>
    <row r="826" spans="1:17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s="9">
        <f t="shared" si="36"/>
        <v>40250.242106481484</v>
      </c>
      <c r="L826" s="9">
        <f t="shared" si="37"/>
        <v>40286.290972222225</v>
      </c>
      <c r="M826" s="10">
        <f t="shared" si="38"/>
        <v>2010</v>
      </c>
      <c r="N826" t="b">
        <v>0</v>
      </c>
      <c r="O826">
        <v>54</v>
      </c>
      <c r="P826" t="b">
        <v>1</v>
      </c>
      <c r="Q826" t="s">
        <v>8274</v>
      </c>
    </row>
    <row r="827" spans="1:17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s="9">
        <f t="shared" si="36"/>
        <v>41186.306527777779</v>
      </c>
      <c r="L827" s="9">
        <f t="shared" si="37"/>
        <v>41211.306527777779</v>
      </c>
      <c r="M827" s="10">
        <f t="shared" si="38"/>
        <v>2012</v>
      </c>
      <c r="N827" t="b">
        <v>0</v>
      </c>
      <c r="O827">
        <v>99</v>
      </c>
      <c r="P827" t="b">
        <v>1</v>
      </c>
      <c r="Q827" t="s">
        <v>8274</v>
      </c>
    </row>
    <row r="828" spans="1:17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s="9">
        <f t="shared" si="36"/>
        <v>40973.038541666669</v>
      </c>
      <c r="L828" s="9">
        <f t="shared" si="37"/>
        <v>40993.996874999997</v>
      </c>
      <c r="M828" s="10">
        <f t="shared" si="38"/>
        <v>2012</v>
      </c>
      <c r="N828" t="b">
        <v>0</v>
      </c>
      <c r="O828">
        <v>49</v>
      </c>
      <c r="P828" t="b">
        <v>1</v>
      </c>
      <c r="Q828" t="s">
        <v>8274</v>
      </c>
    </row>
    <row r="829" spans="1:17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s="9">
        <f t="shared" si="36"/>
        <v>40927.473460648151</v>
      </c>
      <c r="L829" s="9">
        <f t="shared" si="37"/>
        <v>40953.825694444444</v>
      </c>
      <c r="M829" s="10">
        <f t="shared" si="38"/>
        <v>2012</v>
      </c>
      <c r="N829" t="b">
        <v>0</v>
      </c>
      <c r="O829">
        <v>11</v>
      </c>
      <c r="P829" t="b">
        <v>1</v>
      </c>
      <c r="Q829" t="s">
        <v>8274</v>
      </c>
    </row>
    <row r="830" spans="1:17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s="9">
        <f t="shared" si="36"/>
        <v>41073.050717592596</v>
      </c>
      <c r="L830" s="9">
        <f t="shared" si="37"/>
        <v>41085.683333333334</v>
      </c>
      <c r="M830" s="10">
        <f t="shared" si="38"/>
        <v>2012</v>
      </c>
      <c r="N830" t="b">
        <v>0</v>
      </c>
      <c r="O830">
        <v>38</v>
      </c>
      <c r="P830" t="b">
        <v>1</v>
      </c>
      <c r="Q830" t="s">
        <v>8274</v>
      </c>
    </row>
    <row r="831" spans="1:17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s="9">
        <f t="shared" si="36"/>
        <v>42504.801388888889</v>
      </c>
      <c r="L831" s="9">
        <f t="shared" si="37"/>
        <v>42564.801388888889</v>
      </c>
      <c r="M831" s="10">
        <f t="shared" si="38"/>
        <v>2016</v>
      </c>
      <c r="N831" t="b">
        <v>0</v>
      </c>
      <c r="O831">
        <v>16</v>
      </c>
      <c r="P831" t="b">
        <v>1</v>
      </c>
      <c r="Q831" t="s">
        <v>8274</v>
      </c>
    </row>
    <row r="832" spans="1:17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s="9">
        <f t="shared" si="36"/>
        <v>41325.525752314818</v>
      </c>
      <c r="L832" s="9">
        <f t="shared" si="37"/>
        <v>41355.484085648146</v>
      </c>
      <c r="M832" s="10">
        <f t="shared" si="38"/>
        <v>2013</v>
      </c>
      <c r="N832" t="b">
        <v>0</v>
      </c>
      <c r="O832">
        <v>32</v>
      </c>
      <c r="P832" t="b">
        <v>1</v>
      </c>
      <c r="Q832" t="s">
        <v>8274</v>
      </c>
    </row>
    <row r="833" spans="1:17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s="9">
        <f t="shared" si="36"/>
        <v>40996.646921296298</v>
      </c>
      <c r="L833" s="9">
        <f t="shared" si="37"/>
        <v>41026.646921296298</v>
      </c>
      <c r="M833" s="10">
        <f t="shared" si="38"/>
        <v>2012</v>
      </c>
      <c r="N833" t="b">
        <v>0</v>
      </c>
      <c r="O833">
        <v>20</v>
      </c>
      <c r="P833" t="b">
        <v>1</v>
      </c>
      <c r="Q833" t="s">
        <v>8274</v>
      </c>
    </row>
    <row r="834" spans="1:17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s="9">
        <f t="shared" si="36"/>
        <v>40869.675173611111</v>
      </c>
      <c r="L834" s="9">
        <f t="shared" si="37"/>
        <v>40929.342361111114</v>
      </c>
      <c r="M834" s="10">
        <f t="shared" si="38"/>
        <v>2012</v>
      </c>
      <c r="N834" t="b">
        <v>0</v>
      </c>
      <c r="O834">
        <v>154</v>
      </c>
      <c r="P834" t="b">
        <v>1</v>
      </c>
      <c r="Q834" t="s">
        <v>8274</v>
      </c>
    </row>
    <row r="835" spans="1:17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s="9">
        <f t="shared" ref="K835:K898" si="39">(((J835/60)/60)/24)+DATE(1970,1,1)</f>
        <v>41718.878182870372</v>
      </c>
      <c r="L835" s="9">
        <f t="shared" ref="L835:L898" si="40">(((I835/60)/60)/24)+DATE(1970,1,1)</f>
        <v>41748.878182870372</v>
      </c>
      <c r="M835" s="10">
        <f t="shared" ref="M835:M898" si="41">YEAR(L835)</f>
        <v>2014</v>
      </c>
      <c r="N835" t="b">
        <v>0</v>
      </c>
      <c r="O835">
        <v>41</v>
      </c>
      <c r="P835" t="b">
        <v>1</v>
      </c>
      <c r="Q835" t="s">
        <v>8274</v>
      </c>
    </row>
    <row r="836" spans="1:17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s="9">
        <f t="shared" si="39"/>
        <v>41422.822824074072</v>
      </c>
      <c r="L836" s="9">
        <f t="shared" si="40"/>
        <v>41456.165972222225</v>
      </c>
      <c r="M836" s="10">
        <f t="shared" si="41"/>
        <v>2013</v>
      </c>
      <c r="N836" t="b">
        <v>0</v>
      </c>
      <c r="O836">
        <v>75</v>
      </c>
      <c r="P836" t="b">
        <v>1</v>
      </c>
      <c r="Q836" t="s">
        <v>8274</v>
      </c>
    </row>
    <row r="837" spans="1:17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s="9">
        <f t="shared" si="39"/>
        <v>41005.45784722222</v>
      </c>
      <c r="L837" s="9">
        <f t="shared" si="40"/>
        <v>41048.125</v>
      </c>
      <c r="M837" s="10">
        <f t="shared" si="41"/>
        <v>2012</v>
      </c>
      <c r="N837" t="b">
        <v>0</v>
      </c>
      <c r="O837">
        <v>40</v>
      </c>
      <c r="P837" t="b">
        <v>1</v>
      </c>
      <c r="Q837" t="s">
        <v>8274</v>
      </c>
    </row>
    <row r="838" spans="1:17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s="9">
        <f t="shared" si="39"/>
        <v>41524.056921296295</v>
      </c>
      <c r="L838" s="9">
        <f t="shared" si="40"/>
        <v>41554.056921296295</v>
      </c>
      <c r="M838" s="10">
        <f t="shared" si="41"/>
        <v>2013</v>
      </c>
      <c r="N838" t="b">
        <v>0</v>
      </c>
      <c r="O838">
        <v>46</v>
      </c>
      <c r="P838" t="b">
        <v>1</v>
      </c>
      <c r="Q838" t="s">
        <v>8274</v>
      </c>
    </row>
    <row r="839" spans="1:17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s="9">
        <f t="shared" si="39"/>
        <v>41730.998402777775</v>
      </c>
      <c r="L839" s="9">
        <f t="shared" si="40"/>
        <v>41760.998402777775</v>
      </c>
      <c r="M839" s="10">
        <f t="shared" si="41"/>
        <v>2014</v>
      </c>
      <c r="N839" t="b">
        <v>0</v>
      </c>
      <c r="O839">
        <v>62</v>
      </c>
      <c r="P839" t="b">
        <v>1</v>
      </c>
      <c r="Q839" t="s">
        <v>8274</v>
      </c>
    </row>
    <row r="840" spans="1:17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s="9">
        <f t="shared" si="39"/>
        <v>40895.897974537038</v>
      </c>
      <c r="L840" s="9">
        <f t="shared" si="40"/>
        <v>40925.897974537038</v>
      </c>
      <c r="M840" s="10">
        <f t="shared" si="41"/>
        <v>2012</v>
      </c>
      <c r="N840" t="b">
        <v>0</v>
      </c>
      <c r="O840">
        <v>61</v>
      </c>
      <c r="P840" t="b">
        <v>1</v>
      </c>
      <c r="Q840" t="s">
        <v>8274</v>
      </c>
    </row>
    <row r="841" spans="1:17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s="9">
        <f t="shared" si="39"/>
        <v>41144.763379629629</v>
      </c>
      <c r="L841" s="9">
        <f t="shared" si="40"/>
        <v>41174.763379629629</v>
      </c>
      <c r="M841" s="10">
        <f t="shared" si="41"/>
        <v>2012</v>
      </c>
      <c r="N841" t="b">
        <v>0</v>
      </c>
      <c r="O841">
        <v>96</v>
      </c>
      <c r="P841" t="b">
        <v>1</v>
      </c>
      <c r="Q841" t="s">
        <v>8274</v>
      </c>
    </row>
    <row r="842" spans="1:17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s="9">
        <f t="shared" si="39"/>
        <v>42607.226701388892</v>
      </c>
      <c r="L842" s="9">
        <f t="shared" si="40"/>
        <v>42637.226701388892</v>
      </c>
      <c r="M842" s="10">
        <f t="shared" si="41"/>
        <v>2016</v>
      </c>
      <c r="N842" t="b">
        <v>0</v>
      </c>
      <c r="O842">
        <v>190</v>
      </c>
      <c r="P842" t="b">
        <v>1</v>
      </c>
      <c r="Q842" t="s">
        <v>8275</v>
      </c>
    </row>
    <row r="843" spans="1:17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s="9">
        <f t="shared" si="39"/>
        <v>41923.838692129626</v>
      </c>
      <c r="L843" s="9">
        <f t="shared" si="40"/>
        <v>41953.88035879629</v>
      </c>
      <c r="M843" s="10">
        <f t="shared" si="41"/>
        <v>2014</v>
      </c>
      <c r="N843" t="b">
        <v>1</v>
      </c>
      <c r="O843">
        <v>94</v>
      </c>
      <c r="P843" t="b">
        <v>1</v>
      </c>
      <c r="Q843" t="s">
        <v>8275</v>
      </c>
    </row>
    <row r="844" spans="1:17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s="9">
        <f t="shared" si="39"/>
        <v>41526.592395833337</v>
      </c>
      <c r="L844" s="9">
        <f t="shared" si="40"/>
        <v>41561.165972222225</v>
      </c>
      <c r="M844" s="10">
        <f t="shared" si="41"/>
        <v>2013</v>
      </c>
      <c r="N844" t="b">
        <v>1</v>
      </c>
      <c r="O844">
        <v>39</v>
      </c>
      <c r="P844" t="b">
        <v>1</v>
      </c>
      <c r="Q844" t="s">
        <v>8275</v>
      </c>
    </row>
    <row r="845" spans="1:17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s="9">
        <f t="shared" si="39"/>
        <v>42695.257870370369</v>
      </c>
      <c r="L845" s="9">
        <f t="shared" si="40"/>
        <v>42712.333333333328</v>
      </c>
      <c r="M845" s="10">
        <f t="shared" si="41"/>
        <v>2016</v>
      </c>
      <c r="N845" t="b">
        <v>0</v>
      </c>
      <c r="O845">
        <v>127</v>
      </c>
      <c r="P845" t="b">
        <v>1</v>
      </c>
      <c r="Q845" t="s">
        <v>8275</v>
      </c>
    </row>
    <row r="846" spans="1:17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s="9">
        <f t="shared" si="39"/>
        <v>41905.684629629628</v>
      </c>
      <c r="L846" s="9">
        <f t="shared" si="40"/>
        <v>41944.207638888889</v>
      </c>
      <c r="M846" s="10">
        <f t="shared" si="41"/>
        <v>2014</v>
      </c>
      <c r="N846" t="b">
        <v>1</v>
      </c>
      <c r="O846">
        <v>159</v>
      </c>
      <c r="P846" t="b">
        <v>1</v>
      </c>
      <c r="Q846" t="s">
        <v>8275</v>
      </c>
    </row>
    <row r="847" spans="1:17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s="9">
        <f t="shared" si="39"/>
        <v>42578.205972222218</v>
      </c>
      <c r="L847" s="9">
        <f t="shared" si="40"/>
        <v>42618.165972222225</v>
      </c>
      <c r="M847" s="10">
        <f t="shared" si="41"/>
        <v>2016</v>
      </c>
      <c r="N847" t="b">
        <v>0</v>
      </c>
      <c r="O847">
        <v>177</v>
      </c>
      <c r="P847" t="b">
        <v>1</v>
      </c>
      <c r="Q847" t="s">
        <v>8275</v>
      </c>
    </row>
    <row r="848" spans="1:17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s="9">
        <f t="shared" si="39"/>
        <v>41694.391840277778</v>
      </c>
      <c r="L848" s="9">
        <f t="shared" si="40"/>
        <v>41708.583333333336</v>
      </c>
      <c r="M848" s="10">
        <f t="shared" si="41"/>
        <v>2014</v>
      </c>
      <c r="N848" t="b">
        <v>0</v>
      </c>
      <c r="O848">
        <v>47</v>
      </c>
      <c r="P848" t="b">
        <v>1</v>
      </c>
      <c r="Q848" t="s">
        <v>8275</v>
      </c>
    </row>
    <row r="849" spans="1:17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s="9">
        <f t="shared" si="39"/>
        <v>42165.79833333334</v>
      </c>
      <c r="L849" s="9">
        <f t="shared" si="40"/>
        <v>42195.79833333334</v>
      </c>
      <c r="M849" s="10">
        <f t="shared" si="41"/>
        <v>2015</v>
      </c>
      <c r="N849" t="b">
        <v>0</v>
      </c>
      <c r="O849">
        <v>1</v>
      </c>
      <c r="P849" t="b">
        <v>1</v>
      </c>
      <c r="Q849" t="s">
        <v>8275</v>
      </c>
    </row>
    <row r="850" spans="1:17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s="9">
        <f t="shared" si="39"/>
        <v>42078.792048611111</v>
      </c>
      <c r="L850" s="9">
        <f t="shared" si="40"/>
        <v>42108.792048611111</v>
      </c>
      <c r="M850" s="10">
        <f t="shared" si="41"/>
        <v>2015</v>
      </c>
      <c r="N850" t="b">
        <v>0</v>
      </c>
      <c r="O850">
        <v>16</v>
      </c>
      <c r="P850" t="b">
        <v>1</v>
      </c>
      <c r="Q850" t="s">
        <v>8275</v>
      </c>
    </row>
    <row r="851" spans="1:17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s="9">
        <f t="shared" si="39"/>
        <v>42051.148888888885</v>
      </c>
      <c r="L851" s="9">
        <f t="shared" si="40"/>
        <v>42079.107222222221</v>
      </c>
      <c r="M851" s="10">
        <f t="shared" si="41"/>
        <v>2015</v>
      </c>
      <c r="N851" t="b">
        <v>0</v>
      </c>
      <c r="O851">
        <v>115</v>
      </c>
      <c r="P851" t="b">
        <v>1</v>
      </c>
      <c r="Q851" t="s">
        <v>8275</v>
      </c>
    </row>
    <row r="852" spans="1:17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s="9">
        <f t="shared" si="39"/>
        <v>42452.827743055561</v>
      </c>
      <c r="L852" s="9">
        <f t="shared" si="40"/>
        <v>42485.207638888889</v>
      </c>
      <c r="M852" s="10">
        <f t="shared" si="41"/>
        <v>2016</v>
      </c>
      <c r="N852" t="b">
        <v>0</v>
      </c>
      <c r="O852">
        <v>133</v>
      </c>
      <c r="P852" t="b">
        <v>1</v>
      </c>
      <c r="Q852" t="s">
        <v>8275</v>
      </c>
    </row>
    <row r="853" spans="1:17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s="9">
        <f t="shared" si="39"/>
        <v>42522.880243055552</v>
      </c>
      <c r="L853" s="9">
        <f t="shared" si="40"/>
        <v>42582.822916666672</v>
      </c>
      <c r="M853" s="10">
        <f t="shared" si="41"/>
        <v>2016</v>
      </c>
      <c r="N853" t="b">
        <v>0</v>
      </c>
      <c r="O853">
        <v>70</v>
      </c>
      <c r="P853" t="b">
        <v>1</v>
      </c>
      <c r="Q853" t="s">
        <v>8275</v>
      </c>
    </row>
    <row r="854" spans="1:17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s="9">
        <f t="shared" si="39"/>
        <v>42656.805497685185</v>
      </c>
      <c r="L854" s="9">
        <f t="shared" si="40"/>
        <v>42667.875</v>
      </c>
      <c r="M854" s="10">
        <f t="shared" si="41"/>
        <v>2016</v>
      </c>
      <c r="N854" t="b">
        <v>0</v>
      </c>
      <c r="O854">
        <v>62</v>
      </c>
      <c r="P854" t="b">
        <v>1</v>
      </c>
      <c r="Q854" t="s">
        <v>8275</v>
      </c>
    </row>
    <row r="855" spans="1:17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s="9">
        <f t="shared" si="39"/>
        <v>42021.832280092596</v>
      </c>
      <c r="L855" s="9">
        <f t="shared" si="40"/>
        <v>42051.832280092596</v>
      </c>
      <c r="M855" s="10">
        <f t="shared" si="41"/>
        <v>2015</v>
      </c>
      <c r="N855" t="b">
        <v>0</v>
      </c>
      <c r="O855">
        <v>10</v>
      </c>
      <c r="P855" t="b">
        <v>1</v>
      </c>
      <c r="Q855" t="s">
        <v>8275</v>
      </c>
    </row>
    <row r="856" spans="1:17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s="9">
        <f t="shared" si="39"/>
        <v>42702.212337962963</v>
      </c>
      <c r="L856" s="9">
        <f t="shared" si="40"/>
        <v>42732.212337962963</v>
      </c>
      <c r="M856" s="10">
        <f t="shared" si="41"/>
        <v>2016</v>
      </c>
      <c r="N856" t="b">
        <v>0</v>
      </c>
      <c r="O856">
        <v>499</v>
      </c>
      <c r="P856" t="b">
        <v>1</v>
      </c>
      <c r="Q856" t="s">
        <v>8275</v>
      </c>
    </row>
    <row r="857" spans="1:17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s="9">
        <f t="shared" si="39"/>
        <v>42545.125196759262</v>
      </c>
      <c r="L857" s="9">
        <f t="shared" si="40"/>
        <v>42575.125196759262</v>
      </c>
      <c r="M857" s="10">
        <f t="shared" si="41"/>
        <v>2016</v>
      </c>
      <c r="N857" t="b">
        <v>0</v>
      </c>
      <c r="O857">
        <v>47</v>
      </c>
      <c r="P857" t="b">
        <v>1</v>
      </c>
      <c r="Q857" t="s">
        <v>8275</v>
      </c>
    </row>
    <row r="858" spans="1:17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s="9">
        <f t="shared" si="39"/>
        <v>42609.311990740738</v>
      </c>
      <c r="L858" s="9">
        <f t="shared" si="40"/>
        <v>42668.791666666672</v>
      </c>
      <c r="M858" s="10">
        <f t="shared" si="41"/>
        <v>2016</v>
      </c>
      <c r="N858" t="b">
        <v>0</v>
      </c>
      <c r="O858">
        <v>28</v>
      </c>
      <c r="P858" t="b">
        <v>1</v>
      </c>
      <c r="Q858" t="s">
        <v>8275</v>
      </c>
    </row>
    <row r="859" spans="1:17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s="9">
        <f t="shared" si="39"/>
        <v>42291.581377314811</v>
      </c>
      <c r="L859" s="9">
        <f t="shared" si="40"/>
        <v>42333.623043981483</v>
      </c>
      <c r="M859" s="10">
        <f t="shared" si="41"/>
        <v>2015</v>
      </c>
      <c r="N859" t="b">
        <v>0</v>
      </c>
      <c r="O859">
        <v>24</v>
      </c>
      <c r="P859" t="b">
        <v>1</v>
      </c>
      <c r="Q859" t="s">
        <v>8275</v>
      </c>
    </row>
    <row r="860" spans="1:17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s="9">
        <f t="shared" si="39"/>
        <v>42079.745578703703</v>
      </c>
      <c r="L860" s="9">
        <f t="shared" si="40"/>
        <v>42109.957638888889</v>
      </c>
      <c r="M860" s="10">
        <f t="shared" si="41"/>
        <v>2015</v>
      </c>
      <c r="N860" t="b">
        <v>0</v>
      </c>
      <c r="O860">
        <v>76</v>
      </c>
      <c r="P860" t="b">
        <v>1</v>
      </c>
      <c r="Q860" t="s">
        <v>8275</v>
      </c>
    </row>
    <row r="861" spans="1:17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s="9">
        <f t="shared" si="39"/>
        <v>42128.820231481484</v>
      </c>
      <c r="L861" s="9">
        <f t="shared" si="40"/>
        <v>42159</v>
      </c>
      <c r="M861" s="10">
        <f t="shared" si="41"/>
        <v>2015</v>
      </c>
      <c r="N861" t="b">
        <v>0</v>
      </c>
      <c r="O861">
        <v>98</v>
      </c>
      <c r="P861" t="b">
        <v>1</v>
      </c>
      <c r="Q861" t="s">
        <v>8275</v>
      </c>
    </row>
    <row r="862" spans="1:17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s="9">
        <f t="shared" si="39"/>
        <v>41570.482789351852</v>
      </c>
      <c r="L862" s="9">
        <f t="shared" si="40"/>
        <v>41600.524456018517</v>
      </c>
      <c r="M862" s="10">
        <f t="shared" si="41"/>
        <v>2013</v>
      </c>
      <c r="N862" t="b">
        <v>0</v>
      </c>
      <c r="O862">
        <v>48</v>
      </c>
      <c r="P862" t="b">
        <v>0</v>
      </c>
      <c r="Q862" t="s">
        <v>8276</v>
      </c>
    </row>
    <row r="863" spans="1:17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s="9">
        <f t="shared" si="39"/>
        <v>42599.965324074074</v>
      </c>
      <c r="L863" s="9">
        <f t="shared" si="40"/>
        <v>42629.965324074074</v>
      </c>
      <c r="M863" s="10">
        <f t="shared" si="41"/>
        <v>2016</v>
      </c>
      <c r="N863" t="b">
        <v>0</v>
      </c>
      <c r="O863">
        <v>2</v>
      </c>
      <c r="P863" t="b">
        <v>0</v>
      </c>
      <c r="Q863" t="s">
        <v>8276</v>
      </c>
    </row>
    <row r="864" spans="1:17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s="9">
        <f t="shared" si="39"/>
        <v>41559.5549537037</v>
      </c>
      <c r="L864" s="9">
        <f t="shared" si="40"/>
        <v>41589.596620370372</v>
      </c>
      <c r="M864" s="10">
        <f t="shared" si="41"/>
        <v>2013</v>
      </c>
      <c r="N864" t="b">
        <v>0</v>
      </c>
      <c r="O864">
        <v>4</v>
      </c>
      <c r="P864" t="b">
        <v>0</v>
      </c>
      <c r="Q864" t="s">
        <v>8276</v>
      </c>
    </row>
    <row r="865" spans="1:17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s="9">
        <f t="shared" si="39"/>
        <v>40921.117662037039</v>
      </c>
      <c r="L865" s="9">
        <f t="shared" si="40"/>
        <v>40951.117662037039</v>
      </c>
      <c r="M865" s="10">
        <f t="shared" si="41"/>
        <v>2012</v>
      </c>
      <c r="N865" t="b">
        <v>0</v>
      </c>
      <c r="O865">
        <v>5</v>
      </c>
      <c r="P865" t="b">
        <v>0</v>
      </c>
      <c r="Q865" t="s">
        <v>8276</v>
      </c>
    </row>
    <row r="866" spans="1:17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s="9">
        <f t="shared" si="39"/>
        <v>41541.106921296298</v>
      </c>
      <c r="L866" s="9">
        <f t="shared" si="40"/>
        <v>41563.415972222225</v>
      </c>
      <c r="M866" s="10">
        <f t="shared" si="41"/>
        <v>2013</v>
      </c>
      <c r="N866" t="b">
        <v>0</v>
      </c>
      <c r="O866">
        <v>79</v>
      </c>
      <c r="P866" t="b">
        <v>0</v>
      </c>
      <c r="Q866" t="s">
        <v>8276</v>
      </c>
    </row>
    <row r="867" spans="1:17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s="9">
        <f t="shared" si="39"/>
        <v>41230.77311342593</v>
      </c>
      <c r="L867" s="9">
        <f t="shared" si="40"/>
        <v>41290.77311342593</v>
      </c>
      <c r="M867" s="10">
        <f t="shared" si="41"/>
        <v>2013</v>
      </c>
      <c r="N867" t="b">
        <v>0</v>
      </c>
      <c r="O867">
        <v>2</v>
      </c>
      <c r="P867" t="b">
        <v>0</v>
      </c>
      <c r="Q867" t="s">
        <v>8276</v>
      </c>
    </row>
    <row r="868" spans="1:17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s="9">
        <f t="shared" si="39"/>
        <v>42025.637939814813</v>
      </c>
      <c r="L868" s="9">
        <f t="shared" si="40"/>
        <v>42063.631944444445</v>
      </c>
      <c r="M868" s="10">
        <f t="shared" si="41"/>
        <v>2015</v>
      </c>
      <c r="N868" t="b">
        <v>0</v>
      </c>
      <c r="O868">
        <v>11</v>
      </c>
      <c r="P868" t="b">
        <v>0</v>
      </c>
      <c r="Q868" t="s">
        <v>8276</v>
      </c>
    </row>
    <row r="869" spans="1:17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s="9">
        <f t="shared" si="39"/>
        <v>40088.105393518519</v>
      </c>
      <c r="L869" s="9">
        <f t="shared" si="40"/>
        <v>40148.207638888889</v>
      </c>
      <c r="M869" s="10">
        <f t="shared" si="41"/>
        <v>2009</v>
      </c>
      <c r="N869" t="b">
        <v>0</v>
      </c>
      <c r="O869">
        <v>11</v>
      </c>
      <c r="P869" t="b">
        <v>0</v>
      </c>
      <c r="Q869" t="s">
        <v>8276</v>
      </c>
    </row>
    <row r="870" spans="1:17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s="9">
        <f t="shared" si="39"/>
        <v>41616.027754629627</v>
      </c>
      <c r="L870" s="9">
        <f t="shared" si="40"/>
        <v>41646.027754629627</v>
      </c>
      <c r="M870" s="10">
        <f t="shared" si="41"/>
        <v>2014</v>
      </c>
      <c r="N870" t="b">
        <v>0</v>
      </c>
      <c r="O870">
        <v>1</v>
      </c>
      <c r="P870" t="b">
        <v>0</v>
      </c>
      <c r="Q870" t="s">
        <v>8276</v>
      </c>
    </row>
    <row r="871" spans="1:17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s="9">
        <f t="shared" si="39"/>
        <v>41342.845567129632</v>
      </c>
      <c r="L871" s="9">
        <f t="shared" si="40"/>
        <v>41372.803900462961</v>
      </c>
      <c r="M871" s="10">
        <f t="shared" si="41"/>
        <v>2013</v>
      </c>
      <c r="N871" t="b">
        <v>0</v>
      </c>
      <c r="O871">
        <v>3</v>
      </c>
      <c r="P871" t="b">
        <v>0</v>
      </c>
      <c r="Q871" t="s">
        <v>8276</v>
      </c>
    </row>
    <row r="872" spans="1:17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s="9">
        <f t="shared" si="39"/>
        <v>41488.022256944445</v>
      </c>
      <c r="L872" s="9">
        <f t="shared" si="40"/>
        <v>41518.022256944445</v>
      </c>
      <c r="M872" s="10">
        <f t="shared" si="41"/>
        <v>2013</v>
      </c>
      <c r="N872" t="b">
        <v>0</v>
      </c>
      <c r="O872">
        <v>5</v>
      </c>
      <c r="P872" t="b">
        <v>0</v>
      </c>
      <c r="Q872" t="s">
        <v>8276</v>
      </c>
    </row>
    <row r="873" spans="1:17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s="9">
        <f t="shared" si="39"/>
        <v>41577.561284722222</v>
      </c>
      <c r="L873" s="9">
        <f t="shared" si="40"/>
        <v>41607.602951388886</v>
      </c>
      <c r="M873" s="10">
        <f t="shared" si="41"/>
        <v>2013</v>
      </c>
      <c r="N873" t="b">
        <v>0</v>
      </c>
      <c r="O873">
        <v>12</v>
      </c>
      <c r="P873" t="b">
        <v>0</v>
      </c>
      <c r="Q873" t="s">
        <v>8276</v>
      </c>
    </row>
    <row r="874" spans="1:17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s="9">
        <f t="shared" si="39"/>
        <v>40567.825543981482</v>
      </c>
      <c r="L874" s="9">
        <f t="shared" si="40"/>
        <v>40612.825543981482</v>
      </c>
      <c r="M874" s="10">
        <f t="shared" si="41"/>
        <v>2011</v>
      </c>
      <c r="N874" t="b">
        <v>0</v>
      </c>
      <c r="O874">
        <v>2</v>
      </c>
      <c r="P874" t="b">
        <v>0</v>
      </c>
      <c r="Q874" t="s">
        <v>8276</v>
      </c>
    </row>
    <row r="875" spans="1:17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s="9">
        <f t="shared" si="39"/>
        <v>41184.167129629634</v>
      </c>
      <c r="L875" s="9">
        <f t="shared" si="40"/>
        <v>41224.208796296298</v>
      </c>
      <c r="M875" s="10">
        <f t="shared" si="41"/>
        <v>2012</v>
      </c>
      <c r="N875" t="b">
        <v>0</v>
      </c>
      <c r="O875">
        <v>5</v>
      </c>
      <c r="P875" t="b">
        <v>0</v>
      </c>
      <c r="Q875" t="s">
        <v>8276</v>
      </c>
    </row>
    <row r="876" spans="1:17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s="9">
        <f t="shared" si="39"/>
        <v>41368.583726851852</v>
      </c>
      <c r="L876" s="9">
        <f t="shared" si="40"/>
        <v>41398.583726851852</v>
      </c>
      <c r="M876" s="10">
        <f t="shared" si="41"/>
        <v>2013</v>
      </c>
      <c r="N876" t="b">
        <v>0</v>
      </c>
      <c r="O876">
        <v>21</v>
      </c>
      <c r="P876" t="b">
        <v>0</v>
      </c>
      <c r="Q876" t="s">
        <v>8276</v>
      </c>
    </row>
    <row r="877" spans="1:17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s="9">
        <f t="shared" si="39"/>
        <v>42248.723738425921</v>
      </c>
      <c r="L877" s="9">
        <f t="shared" si="40"/>
        <v>42268.723738425921</v>
      </c>
      <c r="M877" s="10">
        <f t="shared" si="41"/>
        <v>2015</v>
      </c>
      <c r="N877" t="b">
        <v>0</v>
      </c>
      <c r="O877">
        <v>0</v>
      </c>
      <c r="P877" t="b">
        <v>0</v>
      </c>
      <c r="Q877" t="s">
        <v>8276</v>
      </c>
    </row>
    <row r="878" spans="1:17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s="9">
        <f t="shared" si="39"/>
        <v>41276.496840277774</v>
      </c>
      <c r="L878" s="9">
        <f t="shared" si="40"/>
        <v>41309.496840277774</v>
      </c>
      <c r="M878" s="10">
        <f t="shared" si="41"/>
        <v>2013</v>
      </c>
      <c r="N878" t="b">
        <v>0</v>
      </c>
      <c r="O878">
        <v>45</v>
      </c>
      <c r="P878" t="b">
        <v>0</v>
      </c>
      <c r="Q878" t="s">
        <v>8276</v>
      </c>
    </row>
    <row r="879" spans="1:17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s="9">
        <f t="shared" si="39"/>
        <v>41597.788888888892</v>
      </c>
      <c r="L879" s="9">
        <f t="shared" si="40"/>
        <v>41627.788888888892</v>
      </c>
      <c r="M879" s="10">
        <f t="shared" si="41"/>
        <v>2013</v>
      </c>
      <c r="N879" t="b">
        <v>0</v>
      </c>
      <c r="O879">
        <v>29</v>
      </c>
      <c r="P879" t="b">
        <v>0</v>
      </c>
      <c r="Q879" t="s">
        <v>8276</v>
      </c>
    </row>
    <row r="880" spans="1:17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s="9">
        <f t="shared" si="39"/>
        <v>40505.232916666668</v>
      </c>
      <c r="L880" s="9">
        <f t="shared" si="40"/>
        <v>40535.232916666668</v>
      </c>
      <c r="M880" s="10">
        <f t="shared" si="41"/>
        <v>2010</v>
      </c>
      <c r="N880" t="b">
        <v>0</v>
      </c>
      <c r="O880">
        <v>2</v>
      </c>
      <c r="P880" t="b">
        <v>0</v>
      </c>
      <c r="Q880" t="s">
        <v>8276</v>
      </c>
    </row>
    <row r="881" spans="1:17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s="9">
        <f t="shared" si="39"/>
        <v>41037.829918981479</v>
      </c>
      <c r="L881" s="9">
        <f t="shared" si="40"/>
        <v>41058.829918981479</v>
      </c>
      <c r="M881" s="10">
        <f t="shared" si="41"/>
        <v>2012</v>
      </c>
      <c r="N881" t="b">
        <v>0</v>
      </c>
      <c r="O881">
        <v>30</v>
      </c>
      <c r="P881" t="b">
        <v>0</v>
      </c>
      <c r="Q881" t="s">
        <v>8276</v>
      </c>
    </row>
    <row r="882" spans="1:17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s="9">
        <f t="shared" si="39"/>
        <v>41179.32104166667</v>
      </c>
      <c r="L882" s="9">
        <f t="shared" si="40"/>
        <v>41212.32104166667</v>
      </c>
      <c r="M882" s="10">
        <f t="shared" si="41"/>
        <v>2012</v>
      </c>
      <c r="N882" t="b">
        <v>0</v>
      </c>
      <c r="O882">
        <v>8</v>
      </c>
      <c r="P882" t="b">
        <v>0</v>
      </c>
      <c r="Q882" t="s">
        <v>8277</v>
      </c>
    </row>
    <row r="883" spans="1:17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s="9">
        <f t="shared" si="39"/>
        <v>40877.25099537037</v>
      </c>
      <c r="L883" s="9">
        <f t="shared" si="40"/>
        <v>40922.25099537037</v>
      </c>
      <c r="M883" s="10">
        <f t="shared" si="41"/>
        <v>2012</v>
      </c>
      <c r="N883" t="b">
        <v>0</v>
      </c>
      <c r="O883">
        <v>1</v>
      </c>
      <c r="P883" t="b">
        <v>0</v>
      </c>
      <c r="Q883" t="s">
        <v>8277</v>
      </c>
    </row>
    <row r="884" spans="1:17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s="9">
        <f t="shared" si="39"/>
        <v>40759.860532407409</v>
      </c>
      <c r="L884" s="9">
        <f t="shared" si="40"/>
        <v>40792.860532407409</v>
      </c>
      <c r="M884" s="10">
        <f t="shared" si="41"/>
        <v>2011</v>
      </c>
      <c r="N884" t="b">
        <v>0</v>
      </c>
      <c r="O884">
        <v>14</v>
      </c>
      <c r="P884" t="b">
        <v>0</v>
      </c>
      <c r="Q884" t="s">
        <v>8277</v>
      </c>
    </row>
    <row r="885" spans="1:17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s="9">
        <f t="shared" si="39"/>
        <v>42371.935590277775</v>
      </c>
      <c r="L885" s="9">
        <f t="shared" si="40"/>
        <v>42431.935590277775</v>
      </c>
      <c r="M885" s="10">
        <f t="shared" si="41"/>
        <v>2016</v>
      </c>
      <c r="N885" t="b">
        <v>0</v>
      </c>
      <c r="O885">
        <v>24</v>
      </c>
      <c r="P885" t="b">
        <v>0</v>
      </c>
      <c r="Q885" t="s">
        <v>8277</v>
      </c>
    </row>
    <row r="886" spans="1:17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s="9">
        <f t="shared" si="39"/>
        <v>40981.802615740737</v>
      </c>
      <c r="L886" s="9">
        <f t="shared" si="40"/>
        <v>41041.104861111111</v>
      </c>
      <c r="M886" s="10">
        <f t="shared" si="41"/>
        <v>2012</v>
      </c>
      <c r="N886" t="b">
        <v>0</v>
      </c>
      <c r="O886">
        <v>2</v>
      </c>
      <c r="P886" t="b">
        <v>0</v>
      </c>
      <c r="Q886" t="s">
        <v>8277</v>
      </c>
    </row>
    <row r="887" spans="1:17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s="9">
        <f t="shared" si="39"/>
        <v>42713.941099537042</v>
      </c>
      <c r="L887" s="9">
        <f t="shared" si="40"/>
        <v>42734.941099537042</v>
      </c>
      <c r="M887" s="10">
        <f t="shared" si="41"/>
        <v>2016</v>
      </c>
      <c r="N887" t="b">
        <v>0</v>
      </c>
      <c r="O887">
        <v>21</v>
      </c>
      <c r="P887" t="b">
        <v>0</v>
      </c>
      <c r="Q887" t="s">
        <v>8277</v>
      </c>
    </row>
    <row r="888" spans="1:17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s="9">
        <f t="shared" si="39"/>
        <v>42603.870520833334</v>
      </c>
      <c r="L888" s="9">
        <f t="shared" si="40"/>
        <v>42628.870520833334</v>
      </c>
      <c r="M888" s="10">
        <f t="shared" si="41"/>
        <v>2016</v>
      </c>
      <c r="N888" t="b">
        <v>0</v>
      </c>
      <c r="O888">
        <v>7</v>
      </c>
      <c r="P888" t="b">
        <v>0</v>
      </c>
      <c r="Q888" t="s">
        <v>8277</v>
      </c>
    </row>
    <row r="889" spans="1:17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s="9">
        <f t="shared" si="39"/>
        <v>41026.958969907406</v>
      </c>
      <c r="L889" s="9">
        <f t="shared" si="40"/>
        <v>41056.958969907406</v>
      </c>
      <c r="M889" s="10">
        <f t="shared" si="41"/>
        <v>2012</v>
      </c>
      <c r="N889" t="b">
        <v>0</v>
      </c>
      <c r="O889">
        <v>0</v>
      </c>
      <c r="P889" t="b">
        <v>0</v>
      </c>
      <c r="Q889" t="s">
        <v>8277</v>
      </c>
    </row>
    <row r="890" spans="1:17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s="9">
        <f t="shared" si="39"/>
        <v>40751.753298611111</v>
      </c>
      <c r="L890" s="9">
        <f t="shared" si="40"/>
        <v>40787.25</v>
      </c>
      <c r="M890" s="10">
        <f t="shared" si="41"/>
        <v>2011</v>
      </c>
      <c r="N890" t="b">
        <v>0</v>
      </c>
      <c r="O890">
        <v>4</v>
      </c>
      <c r="P890" t="b">
        <v>0</v>
      </c>
      <c r="Q890" t="s">
        <v>8277</v>
      </c>
    </row>
    <row r="891" spans="1:17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s="9">
        <f t="shared" si="39"/>
        <v>41887.784062500003</v>
      </c>
      <c r="L891" s="9">
        <f t="shared" si="40"/>
        <v>41917.784062500003</v>
      </c>
      <c r="M891" s="10">
        <f t="shared" si="41"/>
        <v>2014</v>
      </c>
      <c r="N891" t="b">
        <v>0</v>
      </c>
      <c r="O891">
        <v>32</v>
      </c>
      <c r="P891" t="b">
        <v>0</v>
      </c>
      <c r="Q891" t="s">
        <v>8277</v>
      </c>
    </row>
    <row r="892" spans="1:17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s="9">
        <f t="shared" si="39"/>
        <v>41569.698831018519</v>
      </c>
      <c r="L892" s="9">
        <f t="shared" si="40"/>
        <v>41599.740497685183</v>
      </c>
      <c r="M892" s="10">
        <f t="shared" si="41"/>
        <v>2013</v>
      </c>
      <c r="N892" t="b">
        <v>0</v>
      </c>
      <c r="O892">
        <v>4</v>
      </c>
      <c r="P892" t="b">
        <v>0</v>
      </c>
      <c r="Q892" t="s">
        <v>8277</v>
      </c>
    </row>
    <row r="893" spans="1:17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s="9">
        <f t="shared" si="39"/>
        <v>41842.031597222223</v>
      </c>
      <c r="L893" s="9">
        <f t="shared" si="40"/>
        <v>41872.031597222223</v>
      </c>
      <c r="M893" s="10">
        <f t="shared" si="41"/>
        <v>2014</v>
      </c>
      <c r="N893" t="b">
        <v>0</v>
      </c>
      <c r="O893">
        <v>9</v>
      </c>
      <c r="P893" t="b">
        <v>0</v>
      </c>
      <c r="Q893" t="s">
        <v>8277</v>
      </c>
    </row>
    <row r="894" spans="1:17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s="9">
        <f t="shared" si="39"/>
        <v>40304.20003472222</v>
      </c>
      <c r="L894" s="9">
        <f t="shared" si="40"/>
        <v>40391.166666666664</v>
      </c>
      <c r="M894" s="10">
        <f t="shared" si="41"/>
        <v>2010</v>
      </c>
      <c r="N894" t="b">
        <v>0</v>
      </c>
      <c r="O894">
        <v>17</v>
      </c>
      <c r="P894" t="b">
        <v>0</v>
      </c>
      <c r="Q894" t="s">
        <v>8277</v>
      </c>
    </row>
    <row r="895" spans="1:17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s="9">
        <f t="shared" si="39"/>
        <v>42065.897719907407</v>
      </c>
      <c r="L895" s="9">
        <f t="shared" si="40"/>
        <v>42095.856053240743</v>
      </c>
      <c r="M895" s="10">
        <f t="shared" si="41"/>
        <v>2015</v>
      </c>
      <c r="N895" t="b">
        <v>0</v>
      </c>
      <c r="O895">
        <v>5</v>
      </c>
      <c r="P895" t="b">
        <v>0</v>
      </c>
      <c r="Q895" t="s">
        <v>8277</v>
      </c>
    </row>
    <row r="896" spans="1:17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s="9">
        <f t="shared" si="39"/>
        <v>42496.981597222228</v>
      </c>
      <c r="L896" s="9">
        <f t="shared" si="40"/>
        <v>42526.981597222228</v>
      </c>
      <c r="M896" s="10">
        <f t="shared" si="41"/>
        <v>2016</v>
      </c>
      <c r="N896" t="b">
        <v>0</v>
      </c>
      <c r="O896">
        <v>53</v>
      </c>
      <c r="P896" t="b">
        <v>0</v>
      </c>
      <c r="Q896" t="s">
        <v>8277</v>
      </c>
    </row>
    <row r="897" spans="1:17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s="9">
        <f t="shared" si="39"/>
        <v>40431.127650462964</v>
      </c>
      <c r="L897" s="9">
        <f t="shared" si="40"/>
        <v>40476.127650462964</v>
      </c>
      <c r="M897" s="10">
        <f t="shared" si="41"/>
        <v>2010</v>
      </c>
      <c r="N897" t="b">
        <v>0</v>
      </c>
      <c r="O897">
        <v>7</v>
      </c>
      <c r="P897" t="b">
        <v>0</v>
      </c>
      <c r="Q897" t="s">
        <v>8277</v>
      </c>
    </row>
    <row r="898" spans="1:17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s="9">
        <f t="shared" si="39"/>
        <v>42218.872986111113</v>
      </c>
      <c r="L898" s="9">
        <f t="shared" si="40"/>
        <v>42244.166666666672</v>
      </c>
      <c r="M898" s="10">
        <f t="shared" si="41"/>
        <v>2015</v>
      </c>
      <c r="N898" t="b">
        <v>0</v>
      </c>
      <c r="O898">
        <v>72</v>
      </c>
      <c r="P898" t="b">
        <v>0</v>
      </c>
      <c r="Q898" t="s">
        <v>8277</v>
      </c>
    </row>
    <row r="899" spans="1:17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s="9">
        <f t="shared" ref="K899:K962" si="42">(((J899/60)/60)/24)+DATE(1970,1,1)</f>
        <v>41211.688750000001</v>
      </c>
      <c r="L899" s="9">
        <f t="shared" ref="L899:L962" si="43">(((I899/60)/60)/24)+DATE(1970,1,1)</f>
        <v>41241.730416666665</v>
      </c>
      <c r="M899" s="10">
        <f t="shared" ref="M899:M962" si="44">YEAR(L899)</f>
        <v>2012</v>
      </c>
      <c r="N899" t="b">
        <v>0</v>
      </c>
      <c r="O899">
        <v>0</v>
      </c>
      <c r="P899" t="b">
        <v>0</v>
      </c>
      <c r="Q899" t="s">
        <v>8277</v>
      </c>
    </row>
    <row r="900" spans="1:17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s="9">
        <f t="shared" si="42"/>
        <v>40878.758217592593</v>
      </c>
      <c r="L900" s="9">
        <f t="shared" si="43"/>
        <v>40923.758217592593</v>
      </c>
      <c r="M900" s="10">
        <f t="shared" si="44"/>
        <v>2012</v>
      </c>
      <c r="N900" t="b">
        <v>0</v>
      </c>
      <c r="O900">
        <v>2</v>
      </c>
      <c r="P900" t="b">
        <v>0</v>
      </c>
      <c r="Q900" t="s">
        <v>8277</v>
      </c>
    </row>
    <row r="901" spans="1:17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s="9">
        <f t="shared" si="42"/>
        <v>40646.099097222221</v>
      </c>
      <c r="L901" s="9">
        <f t="shared" si="43"/>
        <v>40691.099097222221</v>
      </c>
      <c r="M901" s="10">
        <f t="shared" si="44"/>
        <v>2011</v>
      </c>
      <c r="N901" t="b">
        <v>0</v>
      </c>
      <c r="O901">
        <v>8</v>
      </c>
      <c r="P901" t="b">
        <v>0</v>
      </c>
      <c r="Q901" t="s">
        <v>8277</v>
      </c>
    </row>
    <row r="902" spans="1:17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s="9">
        <f t="shared" si="42"/>
        <v>42429.84956018519</v>
      </c>
      <c r="L902" s="9">
        <f t="shared" si="43"/>
        <v>42459.807893518519</v>
      </c>
      <c r="M902" s="10">
        <f t="shared" si="44"/>
        <v>2016</v>
      </c>
      <c r="N902" t="b">
        <v>0</v>
      </c>
      <c r="O902">
        <v>2</v>
      </c>
      <c r="P902" t="b">
        <v>0</v>
      </c>
      <c r="Q902" t="s">
        <v>8276</v>
      </c>
    </row>
    <row r="903" spans="1:17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s="9">
        <f t="shared" si="42"/>
        <v>40291.81150462963</v>
      </c>
      <c r="L903" s="9">
        <f t="shared" si="43"/>
        <v>40337.799305555556</v>
      </c>
      <c r="M903" s="10">
        <f t="shared" si="44"/>
        <v>2010</v>
      </c>
      <c r="N903" t="b">
        <v>0</v>
      </c>
      <c r="O903">
        <v>0</v>
      </c>
      <c r="P903" t="b">
        <v>0</v>
      </c>
      <c r="Q903" t="s">
        <v>8276</v>
      </c>
    </row>
    <row r="904" spans="1:17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s="9">
        <f t="shared" si="42"/>
        <v>41829.965532407405</v>
      </c>
      <c r="L904" s="9">
        <f t="shared" si="43"/>
        <v>41881.645833333336</v>
      </c>
      <c r="M904" s="10">
        <f t="shared" si="44"/>
        <v>2014</v>
      </c>
      <c r="N904" t="b">
        <v>0</v>
      </c>
      <c r="O904">
        <v>3</v>
      </c>
      <c r="P904" t="b">
        <v>0</v>
      </c>
      <c r="Q904" t="s">
        <v>8276</v>
      </c>
    </row>
    <row r="905" spans="1:17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s="9">
        <f t="shared" si="42"/>
        <v>41149.796064814815</v>
      </c>
      <c r="L905" s="9">
        <f t="shared" si="43"/>
        <v>41175.100694444445</v>
      </c>
      <c r="M905" s="10">
        <f t="shared" si="44"/>
        <v>2012</v>
      </c>
      <c r="N905" t="b">
        <v>0</v>
      </c>
      <c r="O905">
        <v>4</v>
      </c>
      <c r="P905" t="b">
        <v>0</v>
      </c>
      <c r="Q905" t="s">
        <v>8276</v>
      </c>
    </row>
    <row r="906" spans="1:17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s="9">
        <f t="shared" si="42"/>
        <v>42342.080289351856</v>
      </c>
      <c r="L906" s="9">
        <f t="shared" si="43"/>
        <v>42372.080289351856</v>
      </c>
      <c r="M906" s="10">
        <f t="shared" si="44"/>
        <v>2016</v>
      </c>
      <c r="N906" t="b">
        <v>0</v>
      </c>
      <c r="O906">
        <v>3</v>
      </c>
      <c r="P906" t="b">
        <v>0</v>
      </c>
      <c r="Q906" t="s">
        <v>8276</v>
      </c>
    </row>
    <row r="907" spans="1:17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s="9">
        <f t="shared" si="42"/>
        <v>40507.239884259259</v>
      </c>
      <c r="L907" s="9">
        <f t="shared" si="43"/>
        <v>40567.239884259259</v>
      </c>
      <c r="M907" s="10">
        <f t="shared" si="44"/>
        <v>2011</v>
      </c>
      <c r="N907" t="b">
        <v>0</v>
      </c>
      <c r="O907">
        <v>6</v>
      </c>
      <c r="P907" t="b">
        <v>0</v>
      </c>
      <c r="Q907" t="s">
        <v>8276</v>
      </c>
    </row>
    <row r="908" spans="1:17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s="9">
        <f t="shared" si="42"/>
        <v>41681.189699074072</v>
      </c>
      <c r="L908" s="9">
        <f t="shared" si="43"/>
        <v>41711.148032407407</v>
      </c>
      <c r="M908" s="10">
        <f t="shared" si="44"/>
        <v>2014</v>
      </c>
      <c r="N908" t="b">
        <v>0</v>
      </c>
      <c r="O908">
        <v>0</v>
      </c>
      <c r="P908" t="b">
        <v>0</v>
      </c>
      <c r="Q908" t="s">
        <v>8276</v>
      </c>
    </row>
    <row r="909" spans="1:17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s="9">
        <f t="shared" si="42"/>
        <v>40767.192395833335</v>
      </c>
      <c r="L909" s="9">
        <f t="shared" si="43"/>
        <v>40797.192395833335</v>
      </c>
      <c r="M909" s="10">
        <f t="shared" si="44"/>
        <v>2011</v>
      </c>
      <c r="N909" t="b">
        <v>0</v>
      </c>
      <c r="O909">
        <v>0</v>
      </c>
      <c r="P909" t="b">
        <v>0</v>
      </c>
      <c r="Q909" t="s">
        <v>8276</v>
      </c>
    </row>
    <row r="910" spans="1:17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s="9">
        <f t="shared" si="42"/>
        <v>40340.801562499997</v>
      </c>
      <c r="L910" s="9">
        <f t="shared" si="43"/>
        <v>40386.207638888889</v>
      </c>
      <c r="M910" s="10">
        <f t="shared" si="44"/>
        <v>2010</v>
      </c>
      <c r="N910" t="b">
        <v>0</v>
      </c>
      <c r="O910">
        <v>0</v>
      </c>
      <c r="P910" t="b">
        <v>0</v>
      </c>
      <c r="Q910" t="s">
        <v>8276</v>
      </c>
    </row>
    <row r="911" spans="1:17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s="9">
        <f t="shared" si="42"/>
        <v>41081.69027777778</v>
      </c>
      <c r="L911" s="9">
        <f t="shared" si="43"/>
        <v>41113.166666666664</v>
      </c>
      <c r="M911" s="10">
        <f t="shared" si="44"/>
        <v>2012</v>
      </c>
      <c r="N911" t="b">
        <v>0</v>
      </c>
      <c r="O911">
        <v>8</v>
      </c>
      <c r="P911" t="b">
        <v>0</v>
      </c>
      <c r="Q911" t="s">
        <v>8276</v>
      </c>
    </row>
    <row r="912" spans="1:17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s="9">
        <f t="shared" si="42"/>
        <v>42737.545358796298</v>
      </c>
      <c r="L912" s="9">
        <f t="shared" si="43"/>
        <v>42797.545358796298</v>
      </c>
      <c r="M912" s="10">
        <f t="shared" si="44"/>
        <v>2017</v>
      </c>
      <c r="N912" t="b">
        <v>0</v>
      </c>
      <c r="O912">
        <v>5</v>
      </c>
      <c r="P912" t="b">
        <v>0</v>
      </c>
      <c r="Q912" t="s">
        <v>8276</v>
      </c>
    </row>
    <row r="913" spans="1:17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s="9">
        <f t="shared" si="42"/>
        <v>41642.005150462966</v>
      </c>
      <c r="L913" s="9">
        <f t="shared" si="43"/>
        <v>41663.005150462966</v>
      </c>
      <c r="M913" s="10">
        <f t="shared" si="44"/>
        <v>2014</v>
      </c>
      <c r="N913" t="b">
        <v>0</v>
      </c>
      <c r="O913">
        <v>0</v>
      </c>
      <c r="P913" t="b">
        <v>0</v>
      </c>
      <c r="Q913" t="s">
        <v>8276</v>
      </c>
    </row>
    <row r="914" spans="1:17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s="9">
        <f t="shared" si="42"/>
        <v>41194.109340277777</v>
      </c>
      <c r="L914" s="9">
        <f t="shared" si="43"/>
        <v>41254.151006944441</v>
      </c>
      <c r="M914" s="10">
        <f t="shared" si="44"/>
        <v>2012</v>
      </c>
      <c r="N914" t="b">
        <v>0</v>
      </c>
      <c r="O914">
        <v>2</v>
      </c>
      <c r="P914" t="b">
        <v>0</v>
      </c>
      <c r="Q914" t="s">
        <v>8276</v>
      </c>
    </row>
    <row r="915" spans="1:17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s="9">
        <f t="shared" si="42"/>
        <v>41004.139108796298</v>
      </c>
      <c r="L915" s="9">
        <f t="shared" si="43"/>
        <v>41034.139108796298</v>
      </c>
      <c r="M915" s="10">
        <f t="shared" si="44"/>
        <v>2012</v>
      </c>
      <c r="N915" t="b">
        <v>0</v>
      </c>
      <c r="O915">
        <v>24</v>
      </c>
      <c r="P915" t="b">
        <v>0</v>
      </c>
      <c r="Q915" t="s">
        <v>8276</v>
      </c>
    </row>
    <row r="916" spans="1:17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s="9">
        <f t="shared" si="42"/>
        <v>41116.763275462967</v>
      </c>
      <c r="L916" s="9">
        <f t="shared" si="43"/>
        <v>41146.763275462967</v>
      </c>
      <c r="M916" s="10">
        <f t="shared" si="44"/>
        <v>2012</v>
      </c>
      <c r="N916" t="b">
        <v>0</v>
      </c>
      <c r="O916">
        <v>0</v>
      </c>
      <c r="P916" t="b">
        <v>0</v>
      </c>
      <c r="Q916" t="s">
        <v>8276</v>
      </c>
    </row>
    <row r="917" spans="1:17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s="9">
        <f t="shared" si="42"/>
        <v>40937.679560185185</v>
      </c>
      <c r="L917" s="9">
        <f t="shared" si="43"/>
        <v>40969.207638888889</v>
      </c>
      <c r="M917" s="10">
        <f t="shared" si="44"/>
        <v>2012</v>
      </c>
      <c r="N917" t="b">
        <v>0</v>
      </c>
      <c r="O917">
        <v>9</v>
      </c>
      <c r="P917" t="b">
        <v>0</v>
      </c>
      <c r="Q917" t="s">
        <v>8276</v>
      </c>
    </row>
    <row r="918" spans="1:17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s="9">
        <f t="shared" si="42"/>
        <v>40434.853402777779</v>
      </c>
      <c r="L918" s="9">
        <f t="shared" si="43"/>
        <v>40473.208333333336</v>
      </c>
      <c r="M918" s="10">
        <f t="shared" si="44"/>
        <v>2010</v>
      </c>
      <c r="N918" t="b">
        <v>0</v>
      </c>
      <c r="O918">
        <v>0</v>
      </c>
      <c r="P918" t="b">
        <v>0</v>
      </c>
      <c r="Q918" t="s">
        <v>8276</v>
      </c>
    </row>
    <row r="919" spans="1:17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s="9">
        <f t="shared" si="42"/>
        <v>41802.94363425926</v>
      </c>
      <c r="L919" s="9">
        <f t="shared" si="43"/>
        <v>41834.104166666664</v>
      </c>
      <c r="M919" s="10">
        <f t="shared" si="44"/>
        <v>2014</v>
      </c>
      <c r="N919" t="b">
        <v>0</v>
      </c>
      <c r="O919">
        <v>1</v>
      </c>
      <c r="P919" t="b">
        <v>0</v>
      </c>
      <c r="Q919" t="s">
        <v>8276</v>
      </c>
    </row>
    <row r="920" spans="1:17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s="9">
        <f t="shared" si="42"/>
        <v>41944.916215277779</v>
      </c>
      <c r="L920" s="9">
        <f t="shared" si="43"/>
        <v>41974.957881944443</v>
      </c>
      <c r="M920" s="10">
        <f t="shared" si="44"/>
        <v>2014</v>
      </c>
      <c r="N920" t="b">
        <v>0</v>
      </c>
      <c r="O920">
        <v>10</v>
      </c>
      <c r="P920" t="b">
        <v>0</v>
      </c>
      <c r="Q920" t="s">
        <v>8276</v>
      </c>
    </row>
    <row r="921" spans="1:17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s="9">
        <f t="shared" si="42"/>
        <v>41227.641724537039</v>
      </c>
      <c r="L921" s="9">
        <f t="shared" si="43"/>
        <v>41262.641724537039</v>
      </c>
      <c r="M921" s="10">
        <f t="shared" si="44"/>
        <v>2012</v>
      </c>
      <c r="N921" t="b">
        <v>0</v>
      </c>
      <c r="O921">
        <v>1</v>
      </c>
      <c r="P921" t="b">
        <v>0</v>
      </c>
      <c r="Q921" t="s">
        <v>8276</v>
      </c>
    </row>
    <row r="922" spans="1:17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s="9">
        <f t="shared" si="42"/>
        <v>41562.67155092593</v>
      </c>
      <c r="L922" s="9">
        <f t="shared" si="43"/>
        <v>41592.713217592594</v>
      </c>
      <c r="M922" s="10">
        <f t="shared" si="44"/>
        <v>2013</v>
      </c>
      <c r="N922" t="b">
        <v>0</v>
      </c>
      <c r="O922">
        <v>0</v>
      </c>
      <c r="P922" t="b">
        <v>0</v>
      </c>
      <c r="Q922" t="s">
        <v>8276</v>
      </c>
    </row>
    <row r="923" spans="1:17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s="9">
        <f t="shared" si="42"/>
        <v>40847.171018518515</v>
      </c>
      <c r="L923" s="9">
        <f t="shared" si="43"/>
        <v>40889.212685185186</v>
      </c>
      <c r="M923" s="10">
        <f t="shared" si="44"/>
        <v>2011</v>
      </c>
      <c r="N923" t="b">
        <v>0</v>
      </c>
      <c r="O923">
        <v>20</v>
      </c>
      <c r="P923" t="b">
        <v>0</v>
      </c>
      <c r="Q923" t="s">
        <v>8276</v>
      </c>
    </row>
    <row r="924" spans="1:17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s="9">
        <f t="shared" si="42"/>
        <v>41878.530011574076</v>
      </c>
      <c r="L924" s="9">
        <f t="shared" si="43"/>
        <v>41913.530011574076</v>
      </c>
      <c r="M924" s="10">
        <f t="shared" si="44"/>
        <v>2014</v>
      </c>
      <c r="N924" t="b">
        <v>0</v>
      </c>
      <c r="O924">
        <v>30</v>
      </c>
      <c r="P924" t="b">
        <v>0</v>
      </c>
      <c r="Q924" t="s">
        <v>8276</v>
      </c>
    </row>
    <row r="925" spans="1:17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s="9">
        <f t="shared" si="42"/>
        <v>41934.959756944445</v>
      </c>
      <c r="L925" s="9">
        <f t="shared" si="43"/>
        <v>41965.001423611116</v>
      </c>
      <c r="M925" s="10">
        <f t="shared" si="44"/>
        <v>2014</v>
      </c>
      <c r="N925" t="b">
        <v>0</v>
      </c>
      <c r="O925">
        <v>6</v>
      </c>
      <c r="P925" t="b">
        <v>0</v>
      </c>
      <c r="Q925" t="s">
        <v>8276</v>
      </c>
    </row>
    <row r="926" spans="1:17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s="9">
        <f t="shared" si="42"/>
        <v>41288.942928240744</v>
      </c>
      <c r="L926" s="9">
        <f t="shared" si="43"/>
        <v>41318.942928240744</v>
      </c>
      <c r="M926" s="10">
        <f t="shared" si="44"/>
        <v>2013</v>
      </c>
      <c r="N926" t="b">
        <v>0</v>
      </c>
      <c r="O926">
        <v>15</v>
      </c>
      <c r="P926" t="b">
        <v>0</v>
      </c>
      <c r="Q926" t="s">
        <v>8276</v>
      </c>
    </row>
    <row r="927" spans="1:17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s="9">
        <f t="shared" si="42"/>
        <v>41575.880914351852</v>
      </c>
      <c r="L927" s="9">
        <f t="shared" si="43"/>
        <v>41605.922581018516</v>
      </c>
      <c r="M927" s="10">
        <f t="shared" si="44"/>
        <v>2013</v>
      </c>
      <c r="N927" t="b">
        <v>0</v>
      </c>
      <c r="O927">
        <v>5</v>
      </c>
      <c r="P927" t="b">
        <v>0</v>
      </c>
      <c r="Q927" t="s">
        <v>8276</v>
      </c>
    </row>
    <row r="928" spans="1:17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s="9">
        <f t="shared" si="42"/>
        <v>40338.02002314815</v>
      </c>
      <c r="L928" s="9">
        <f t="shared" si="43"/>
        <v>40367.944444444445</v>
      </c>
      <c r="M928" s="10">
        <f t="shared" si="44"/>
        <v>2010</v>
      </c>
      <c r="N928" t="b">
        <v>0</v>
      </c>
      <c r="O928">
        <v>0</v>
      </c>
      <c r="P928" t="b">
        <v>0</v>
      </c>
      <c r="Q928" t="s">
        <v>8276</v>
      </c>
    </row>
    <row r="929" spans="1:17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s="9">
        <f t="shared" si="42"/>
        <v>41013.822858796295</v>
      </c>
      <c r="L929" s="9">
        <f t="shared" si="43"/>
        <v>41043.822858796295</v>
      </c>
      <c r="M929" s="10">
        <f t="shared" si="44"/>
        <v>2012</v>
      </c>
      <c r="N929" t="b">
        <v>0</v>
      </c>
      <c r="O929">
        <v>0</v>
      </c>
      <c r="P929" t="b">
        <v>0</v>
      </c>
      <c r="Q929" t="s">
        <v>8276</v>
      </c>
    </row>
    <row r="930" spans="1:17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s="9">
        <f t="shared" si="42"/>
        <v>41180.86241898148</v>
      </c>
      <c r="L930" s="9">
        <f t="shared" si="43"/>
        <v>41231</v>
      </c>
      <c r="M930" s="10">
        <f t="shared" si="44"/>
        <v>2012</v>
      </c>
      <c r="N930" t="b">
        <v>0</v>
      </c>
      <c r="O930">
        <v>28</v>
      </c>
      <c r="P930" t="b">
        <v>0</v>
      </c>
      <c r="Q930" t="s">
        <v>8276</v>
      </c>
    </row>
    <row r="931" spans="1:17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s="9">
        <f t="shared" si="42"/>
        <v>40978.238067129627</v>
      </c>
      <c r="L931" s="9">
        <f t="shared" si="43"/>
        <v>41008.196400462963</v>
      </c>
      <c r="M931" s="10">
        <f t="shared" si="44"/>
        <v>2012</v>
      </c>
      <c r="N931" t="b">
        <v>0</v>
      </c>
      <c r="O931">
        <v>0</v>
      </c>
      <c r="P931" t="b">
        <v>0</v>
      </c>
      <c r="Q931" t="s">
        <v>8276</v>
      </c>
    </row>
    <row r="932" spans="1:17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s="9">
        <f t="shared" si="42"/>
        <v>40312.915578703702</v>
      </c>
      <c r="L932" s="9">
        <f t="shared" si="43"/>
        <v>40354.897222222222</v>
      </c>
      <c r="M932" s="10">
        <f t="shared" si="44"/>
        <v>2010</v>
      </c>
      <c r="N932" t="b">
        <v>0</v>
      </c>
      <c r="O932">
        <v>5</v>
      </c>
      <c r="P932" t="b">
        <v>0</v>
      </c>
      <c r="Q932" t="s">
        <v>8276</v>
      </c>
    </row>
    <row r="933" spans="1:17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s="9">
        <f t="shared" si="42"/>
        <v>41680.359976851854</v>
      </c>
      <c r="L933" s="9">
        <f t="shared" si="43"/>
        <v>41714.916666666664</v>
      </c>
      <c r="M933" s="10">
        <f t="shared" si="44"/>
        <v>2014</v>
      </c>
      <c r="N933" t="b">
        <v>0</v>
      </c>
      <c r="O933">
        <v>7</v>
      </c>
      <c r="P933" t="b">
        <v>0</v>
      </c>
      <c r="Q933" t="s">
        <v>8276</v>
      </c>
    </row>
    <row r="934" spans="1:17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s="9">
        <f t="shared" si="42"/>
        <v>41310.969270833331</v>
      </c>
      <c r="L934" s="9">
        <f t="shared" si="43"/>
        <v>41355.927604166667</v>
      </c>
      <c r="M934" s="10">
        <f t="shared" si="44"/>
        <v>2013</v>
      </c>
      <c r="N934" t="b">
        <v>0</v>
      </c>
      <c r="O934">
        <v>30</v>
      </c>
      <c r="P934" t="b">
        <v>0</v>
      </c>
      <c r="Q934" t="s">
        <v>8276</v>
      </c>
    </row>
    <row r="935" spans="1:17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s="9">
        <f t="shared" si="42"/>
        <v>41711.169085648151</v>
      </c>
      <c r="L935" s="9">
        <f t="shared" si="43"/>
        <v>41771.169085648151</v>
      </c>
      <c r="M935" s="10">
        <f t="shared" si="44"/>
        <v>2014</v>
      </c>
      <c r="N935" t="b">
        <v>0</v>
      </c>
      <c r="O935">
        <v>2</v>
      </c>
      <c r="P935" t="b">
        <v>0</v>
      </c>
      <c r="Q935" t="s">
        <v>8276</v>
      </c>
    </row>
    <row r="936" spans="1:17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s="9">
        <f t="shared" si="42"/>
        <v>41733.737083333333</v>
      </c>
      <c r="L936" s="9">
        <f t="shared" si="43"/>
        <v>41763.25</v>
      </c>
      <c r="M936" s="10">
        <f t="shared" si="44"/>
        <v>2014</v>
      </c>
      <c r="N936" t="b">
        <v>0</v>
      </c>
      <c r="O936">
        <v>30</v>
      </c>
      <c r="P936" t="b">
        <v>0</v>
      </c>
      <c r="Q936" t="s">
        <v>8276</v>
      </c>
    </row>
    <row r="937" spans="1:17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s="9">
        <f t="shared" si="42"/>
        <v>42368.333668981482</v>
      </c>
      <c r="L937" s="9">
        <f t="shared" si="43"/>
        <v>42398.333668981482</v>
      </c>
      <c r="M937" s="10">
        <f t="shared" si="44"/>
        <v>2016</v>
      </c>
      <c r="N937" t="b">
        <v>0</v>
      </c>
      <c r="O937">
        <v>2</v>
      </c>
      <c r="P937" t="b">
        <v>0</v>
      </c>
      <c r="Q937" t="s">
        <v>8276</v>
      </c>
    </row>
    <row r="938" spans="1:17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s="9">
        <f t="shared" si="42"/>
        <v>40883.024178240739</v>
      </c>
      <c r="L938" s="9">
        <f t="shared" si="43"/>
        <v>40926.833333333336</v>
      </c>
      <c r="M938" s="10">
        <f t="shared" si="44"/>
        <v>2012</v>
      </c>
      <c r="N938" t="b">
        <v>0</v>
      </c>
      <c r="O938">
        <v>0</v>
      </c>
      <c r="P938" t="b">
        <v>0</v>
      </c>
      <c r="Q938" t="s">
        <v>8276</v>
      </c>
    </row>
    <row r="939" spans="1:17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s="9">
        <f t="shared" si="42"/>
        <v>41551.798113425924</v>
      </c>
      <c r="L939" s="9">
        <f t="shared" si="43"/>
        <v>41581.839780092596</v>
      </c>
      <c r="M939" s="10">
        <f t="shared" si="44"/>
        <v>2013</v>
      </c>
      <c r="N939" t="b">
        <v>0</v>
      </c>
      <c r="O939">
        <v>2</v>
      </c>
      <c r="P939" t="b">
        <v>0</v>
      </c>
      <c r="Q939" t="s">
        <v>8276</v>
      </c>
    </row>
    <row r="940" spans="1:17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s="9">
        <f t="shared" si="42"/>
        <v>41124.479722222226</v>
      </c>
      <c r="L940" s="9">
        <f t="shared" si="43"/>
        <v>41154.479722222226</v>
      </c>
      <c r="M940" s="10">
        <f t="shared" si="44"/>
        <v>2012</v>
      </c>
      <c r="N940" t="b">
        <v>0</v>
      </c>
      <c r="O940">
        <v>1</v>
      </c>
      <c r="P940" t="b">
        <v>0</v>
      </c>
      <c r="Q940" t="s">
        <v>8276</v>
      </c>
    </row>
    <row r="941" spans="1:17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s="9">
        <f t="shared" si="42"/>
        <v>41416.763171296298</v>
      </c>
      <c r="L941" s="9">
        <f t="shared" si="43"/>
        <v>41455.831944444442</v>
      </c>
      <c r="M941" s="10">
        <f t="shared" si="44"/>
        <v>2013</v>
      </c>
      <c r="N941" t="b">
        <v>0</v>
      </c>
      <c r="O941">
        <v>2</v>
      </c>
      <c r="P941" t="b">
        <v>0</v>
      </c>
      <c r="Q941" t="s">
        <v>8276</v>
      </c>
    </row>
    <row r="942" spans="1:17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s="9">
        <f t="shared" si="42"/>
        <v>42182.008402777778</v>
      </c>
      <c r="L942" s="9">
        <f t="shared" si="43"/>
        <v>42227.008402777778</v>
      </c>
      <c r="M942" s="10">
        <f t="shared" si="44"/>
        <v>2015</v>
      </c>
      <c r="N942" t="b">
        <v>0</v>
      </c>
      <c r="O942">
        <v>14</v>
      </c>
      <c r="P942" t="b">
        <v>0</v>
      </c>
      <c r="Q942" t="s">
        <v>8271</v>
      </c>
    </row>
    <row r="943" spans="1:17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s="9">
        <f t="shared" si="42"/>
        <v>42746.096585648149</v>
      </c>
      <c r="L943" s="9">
        <f t="shared" si="43"/>
        <v>42776.096585648149</v>
      </c>
      <c r="M943" s="10">
        <f t="shared" si="44"/>
        <v>2017</v>
      </c>
      <c r="N943" t="b">
        <v>0</v>
      </c>
      <c r="O943">
        <v>31</v>
      </c>
      <c r="P943" t="b">
        <v>0</v>
      </c>
      <c r="Q943" t="s">
        <v>8271</v>
      </c>
    </row>
    <row r="944" spans="1:17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s="9">
        <f t="shared" si="42"/>
        <v>42382.843287037031</v>
      </c>
      <c r="L944" s="9">
        <f t="shared" si="43"/>
        <v>42418.843287037031</v>
      </c>
      <c r="M944" s="10">
        <f t="shared" si="44"/>
        <v>2016</v>
      </c>
      <c r="N944" t="b">
        <v>0</v>
      </c>
      <c r="O944">
        <v>16</v>
      </c>
      <c r="P944" t="b">
        <v>0</v>
      </c>
      <c r="Q944" t="s">
        <v>8271</v>
      </c>
    </row>
    <row r="945" spans="1:17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s="9">
        <f t="shared" si="42"/>
        <v>42673.66788194445</v>
      </c>
      <c r="L945" s="9">
        <f t="shared" si="43"/>
        <v>42703.709548611107</v>
      </c>
      <c r="M945" s="10">
        <f t="shared" si="44"/>
        <v>2016</v>
      </c>
      <c r="N945" t="b">
        <v>0</v>
      </c>
      <c r="O945">
        <v>12</v>
      </c>
      <c r="P945" t="b">
        <v>0</v>
      </c>
      <c r="Q945" t="s">
        <v>8271</v>
      </c>
    </row>
    <row r="946" spans="1:17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s="9">
        <f t="shared" si="42"/>
        <v>42444.583912037036</v>
      </c>
      <c r="L946" s="9">
        <f t="shared" si="43"/>
        <v>42478.583333333328</v>
      </c>
      <c r="M946" s="10">
        <f t="shared" si="44"/>
        <v>2016</v>
      </c>
      <c r="N946" t="b">
        <v>0</v>
      </c>
      <c r="O946">
        <v>96</v>
      </c>
      <c r="P946" t="b">
        <v>0</v>
      </c>
      <c r="Q946" t="s">
        <v>8271</v>
      </c>
    </row>
    <row r="947" spans="1:17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s="9">
        <f t="shared" si="42"/>
        <v>42732.872986111113</v>
      </c>
      <c r="L947" s="9">
        <f t="shared" si="43"/>
        <v>42784.999305555553</v>
      </c>
      <c r="M947" s="10">
        <f t="shared" si="44"/>
        <v>2017</v>
      </c>
      <c r="N947" t="b">
        <v>0</v>
      </c>
      <c r="O947">
        <v>16</v>
      </c>
      <c r="P947" t="b">
        <v>0</v>
      </c>
      <c r="Q947" t="s">
        <v>8271</v>
      </c>
    </row>
    <row r="948" spans="1:17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s="9">
        <f t="shared" si="42"/>
        <v>42592.750555555554</v>
      </c>
      <c r="L948" s="9">
        <f t="shared" si="43"/>
        <v>42622.750555555554</v>
      </c>
      <c r="M948" s="10">
        <f t="shared" si="44"/>
        <v>2016</v>
      </c>
      <c r="N948" t="b">
        <v>0</v>
      </c>
      <c r="O948">
        <v>5</v>
      </c>
      <c r="P948" t="b">
        <v>0</v>
      </c>
      <c r="Q948" t="s">
        <v>8271</v>
      </c>
    </row>
    <row r="949" spans="1:17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s="9">
        <f t="shared" si="42"/>
        <v>42491.781319444446</v>
      </c>
      <c r="L949" s="9">
        <f t="shared" si="43"/>
        <v>42551.781319444446</v>
      </c>
      <c r="M949" s="10">
        <f t="shared" si="44"/>
        <v>2016</v>
      </c>
      <c r="N949" t="b">
        <v>0</v>
      </c>
      <c r="O949">
        <v>0</v>
      </c>
      <c r="P949" t="b">
        <v>0</v>
      </c>
      <c r="Q949" t="s">
        <v>8271</v>
      </c>
    </row>
    <row r="950" spans="1:17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s="9">
        <f t="shared" si="42"/>
        <v>42411.828287037039</v>
      </c>
      <c r="L950" s="9">
        <f t="shared" si="43"/>
        <v>42441.828287037039</v>
      </c>
      <c r="M950" s="10">
        <f t="shared" si="44"/>
        <v>2016</v>
      </c>
      <c r="N950" t="b">
        <v>0</v>
      </c>
      <c r="O950">
        <v>8</v>
      </c>
      <c r="P950" t="b">
        <v>0</v>
      </c>
      <c r="Q950" t="s">
        <v>8271</v>
      </c>
    </row>
    <row r="951" spans="1:17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s="9">
        <f t="shared" si="42"/>
        <v>42361.043703703705</v>
      </c>
      <c r="L951" s="9">
        <f t="shared" si="43"/>
        <v>42421.043703703705</v>
      </c>
      <c r="M951" s="10">
        <f t="shared" si="44"/>
        <v>2016</v>
      </c>
      <c r="N951" t="b">
        <v>0</v>
      </c>
      <c r="O951">
        <v>7</v>
      </c>
      <c r="P951" t="b">
        <v>0</v>
      </c>
      <c r="Q951" t="s">
        <v>8271</v>
      </c>
    </row>
    <row r="952" spans="1:17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s="9">
        <f t="shared" si="42"/>
        <v>42356.750706018516</v>
      </c>
      <c r="L952" s="9">
        <f t="shared" si="43"/>
        <v>42386.750706018516</v>
      </c>
      <c r="M952" s="10">
        <f t="shared" si="44"/>
        <v>2016</v>
      </c>
      <c r="N952" t="b">
        <v>0</v>
      </c>
      <c r="O952">
        <v>24</v>
      </c>
      <c r="P952" t="b">
        <v>0</v>
      </c>
      <c r="Q952" t="s">
        <v>8271</v>
      </c>
    </row>
    <row r="953" spans="1:17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s="9">
        <f t="shared" si="42"/>
        <v>42480.653611111105</v>
      </c>
      <c r="L953" s="9">
        <f t="shared" si="43"/>
        <v>42525.653611111105</v>
      </c>
      <c r="M953" s="10">
        <f t="shared" si="44"/>
        <v>2016</v>
      </c>
      <c r="N953" t="b">
        <v>0</v>
      </c>
      <c r="O953">
        <v>121</v>
      </c>
      <c r="P953" t="b">
        <v>0</v>
      </c>
      <c r="Q953" t="s">
        <v>8271</v>
      </c>
    </row>
    <row r="954" spans="1:17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s="9">
        <f t="shared" si="42"/>
        <v>42662.613564814819</v>
      </c>
      <c r="L954" s="9">
        <f t="shared" si="43"/>
        <v>42692.655231481483</v>
      </c>
      <c r="M954" s="10">
        <f t="shared" si="44"/>
        <v>2016</v>
      </c>
      <c r="N954" t="b">
        <v>0</v>
      </c>
      <c r="O954">
        <v>196</v>
      </c>
      <c r="P954" t="b">
        <v>0</v>
      </c>
      <c r="Q954" t="s">
        <v>8271</v>
      </c>
    </row>
    <row r="955" spans="1:17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s="9">
        <f t="shared" si="42"/>
        <v>41999.164340277777</v>
      </c>
      <c r="L955" s="9">
        <f t="shared" si="43"/>
        <v>42029.164340277777</v>
      </c>
      <c r="M955" s="10">
        <f t="shared" si="44"/>
        <v>2015</v>
      </c>
      <c r="N955" t="b">
        <v>0</v>
      </c>
      <c r="O955">
        <v>5</v>
      </c>
      <c r="P955" t="b">
        <v>0</v>
      </c>
      <c r="Q955" t="s">
        <v>8271</v>
      </c>
    </row>
    <row r="956" spans="1:17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s="9">
        <f t="shared" si="42"/>
        <v>42194.833784722221</v>
      </c>
      <c r="L956" s="9">
        <f t="shared" si="43"/>
        <v>42236.833784722221</v>
      </c>
      <c r="M956" s="10">
        <f t="shared" si="44"/>
        <v>2015</v>
      </c>
      <c r="N956" t="b">
        <v>0</v>
      </c>
      <c r="O956">
        <v>73</v>
      </c>
      <c r="P956" t="b">
        <v>0</v>
      </c>
      <c r="Q956" t="s">
        <v>8271</v>
      </c>
    </row>
    <row r="957" spans="1:17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s="9">
        <f t="shared" si="42"/>
        <v>42586.295138888891</v>
      </c>
      <c r="L957" s="9">
        <f t="shared" si="43"/>
        <v>42626.295138888891</v>
      </c>
      <c r="M957" s="10">
        <f t="shared" si="44"/>
        <v>2016</v>
      </c>
      <c r="N957" t="b">
        <v>0</v>
      </c>
      <c r="O957">
        <v>93</v>
      </c>
      <c r="P957" t="b">
        <v>0</v>
      </c>
      <c r="Q957" t="s">
        <v>8271</v>
      </c>
    </row>
    <row r="958" spans="1:17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s="9">
        <f t="shared" si="42"/>
        <v>42060.913877314815</v>
      </c>
      <c r="L958" s="9">
        <f t="shared" si="43"/>
        <v>42120.872210648144</v>
      </c>
      <c r="M958" s="10">
        <f t="shared" si="44"/>
        <v>2015</v>
      </c>
      <c r="N958" t="b">
        <v>0</v>
      </c>
      <c r="O958">
        <v>17</v>
      </c>
      <c r="P958" t="b">
        <v>0</v>
      </c>
      <c r="Q958" t="s">
        <v>8271</v>
      </c>
    </row>
    <row r="959" spans="1:17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s="9">
        <f t="shared" si="42"/>
        <v>42660.552465277782</v>
      </c>
      <c r="L959" s="9">
        <f t="shared" si="43"/>
        <v>42691.594131944439</v>
      </c>
      <c r="M959" s="10">
        <f t="shared" si="44"/>
        <v>2016</v>
      </c>
      <c r="N959" t="b">
        <v>0</v>
      </c>
      <c r="O959">
        <v>7</v>
      </c>
      <c r="P959" t="b">
        <v>0</v>
      </c>
      <c r="Q959" t="s">
        <v>8271</v>
      </c>
    </row>
    <row r="960" spans="1:17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s="9">
        <f t="shared" si="42"/>
        <v>42082.802812499998</v>
      </c>
      <c r="L960" s="9">
        <f t="shared" si="43"/>
        <v>42104.207638888889</v>
      </c>
      <c r="M960" s="10">
        <f t="shared" si="44"/>
        <v>2015</v>
      </c>
      <c r="N960" t="b">
        <v>0</v>
      </c>
      <c r="O960">
        <v>17</v>
      </c>
      <c r="P960" t="b">
        <v>0</v>
      </c>
      <c r="Q960" t="s">
        <v>8271</v>
      </c>
    </row>
    <row r="961" spans="1:17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s="9">
        <f t="shared" si="42"/>
        <v>41993.174363425926</v>
      </c>
      <c r="L961" s="9">
        <f t="shared" si="43"/>
        <v>42023.174363425926</v>
      </c>
      <c r="M961" s="10">
        <f t="shared" si="44"/>
        <v>2015</v>
      </c>
      <c r="N961" t="b">
        <v>0</v>
      </c>
      <c r="O961">
        <v>171</v>
      </c>
      <c r="P961" t="b">
        <v>0</v>
      </c>
      <c r="Q961" t="s">
        <v>8271</v>
      </c>
    </row>
    <row r="962" spans="1:17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s="9">
        <f t="shared" si="42"/>
        <v>42766.626793981486</v>
      </c>
      <c r="L962" s="9">
        <f t="shared" si="43"/>
        <v>42808.585127314815</v>
      </c>
      <c r="M962" s="10">
        <f t="shared" si="44"/>
        <v>2017</v>
      </c>
      <c r="N962" t="b">
        <v>0</v>
      </c>
      <c r="O962">
        <v>188</v>
      </c>
      <c r="P962" t="b">
        <v>0</v>
      </c>
      <c r="Q962" t="s">
        <v>8271</v>
      </c>
    </row>
    <row r="963" spans="1:17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s="9">
        <f t="shared" ref="K963:K1026" si="45">(((J963/60)/60)/24)+DATE(1970,1,1)</f>
        <v>42740.693692129629</v>
      </c>
      <c r="L963" s="9">
        <f t="shared" ref="L963:L1026" si="46">(((I963/60)/60)/24)+DATE(1970,1,1)</f>
        <v>42786.791666666672</v>
      </c>
      <c r="M963" s="10">
        <f t="shared" ref="M963:M1026" si="47">YEAR(L963)</f>
        <v>2017</v>
      </c>
      <c r="N963" t="b">
        <v>0</v>
      </c>
      <c r="O963">
        <v>110</v>
      </c>
      <c r="P963" t="b">
        <v>0</v>
      </c>
      <c r="Q963" t="s">
        <v>8271</v>
      </c>
    </row>
    <row r="964" spans="1:17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s="9">
        <f t="shared" si="45"/>
        <v>42373.712418981479</v>
      </c>
      <c r="L964" s="9">
        <f t="shared" si="46"/>
        <v>42411.712418981479</v>
      </c>
      <c r="M964" s="10">
        <f t="shared" si="47"/>
        <v>2016</v>
      </c>
      <c r="N964" t="b">
        <v>0</v>
      </c>
      <c r="O964">
        <v>37</v>
      </c>
      <c r="P964" t="b">
        <v>0</v>
      </c>
      <c r="Q964" t="s">
        <v>8271</v>
      </c>
    </row>
    <row r="965" spans="1:17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s="9">
        <f t="shared" si="45"/>
        <v>42625.635636574079</v>
      </c>
      <c r="L965" s="9">
        <f t="shared" si="46"/>
        <v>42660.635636574079</v>
      </c>
      <c r="M965" s="10">
        <f t="shared" si="47"/>
        <v>2016</v>
      </c>
      <c r="N965" t="b">
        <v>0</v>
      </c>
      <c r="O965">
        <v>9</v>
      </c>
      <c r="P965" t="b">
        <v>0</v>
      </c>
      <c r="Q965" t="s">
        <v>8271</v>
      </c>
    </row>
    <row r="966" spans="1:17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s="9">
        <f t="shared" si="45"/>
        <v>42208.628692129627</v>
      </c>
      <c r="L966" s="9">
        <f t="shared" si="46"/>
        <v>42248.628692129627</v>
      </c>
      <c r="M966" s="10">
        <f t="shared" si="47"/>
        <v>2015</v>
      </c>
      <c r="N966" t="b">
        <v>0</v>
      </c>
      <c r="O966">
        <v>29</v>
      </c>
      <c r="P966" t="b">
        <v>0</v>
      </c>
      <c r="Q966" t="s">
        <v>8271</v>
      </c>
    </row>
    <row r="967" spans="1:17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s="9">
        <f t="shared" si="45"/>
        <v>42637.016736111109</v>
      </c>
      <c r="L967" s="9">
        <f t="shared" si="46"/>
        <v>42669.165972222225</v>
      </c>
      <c r="M967" s="10">
        <f t="shared" si="47"/>
        <v>2016</v>
      </c>
      <c r="N967" t="b">
        <v>0</v>
      </c>
      <c r="O967">
        <v>6</v>
      </c>
      <c r="P967" t="b">
        <v>0</v>
      </c>
      <c r="Q967" t="s">
        <v>8271</v>
      </c>
    </row>
    <row r="968" spans="1:17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s="9">
        <f t="shared" si="45"/>
        <v>42619.635787037041</v>
      </c>
      <c r="L968" s="9">
        <f t="shared" si="46"/>
        <v>42649.635787037041</v>
      </c>
      <c r="M968" s="10">
        <f t="shared" si="47"/>
        <v>2016</v>
      </c>
      <c r="N968" t="b">
        <v>0</v>
      </c>
      <c r="O968">
        <v>30</v>
      </c>
      <c r="P968" t="b">
        <v>0</v>
      </c>
      <c r="Q968" t="s">
        <v>8271</v>
      </c>
    </row>
    <row r="969" spans="1:17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s="9">
        <f t="shared" si="45"/>
        <v>42422.254328703704</v>
      </c>
      <c r="L969" s="9">
        <f t="shared" si="46"/>
        <v>42482.21266203704</v>
      </c>
      <c r="M969" s="10">
        <f t="shared" si="47"/>
        <v>2016</v>
      </c>
      <c r="N969" t="b">
        <v>0</v>
      </c>
      <c r="O969">
        <v>81</v>
      </c>
      <c r="P969" t="b">
        <v>0</v>
      </c>
      <c r="Q969" t="s">
        <v>8271</v>
      </c>
    </row>
    <row r="970" spans="1:17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s="9">
        <f t="shared" si="45"/>
        <v>41836.847615740742</v>
      </c>
      <c r="L970" s="9">
        <f t="shared" si="46"/>
        <v>41866.847615740742</v>
      </c>
      <c r="M970" s="10">
        <f t="shared" si="47"/>
        <v>2014</v>
      </c>
      <c r="N970" t="b">
        <v>0</v>
      </c>
      <c r="O970">
        <v>4</v>
      </c>
      <c r="P970" t="b">
        <v>0</v>
      </c>
      <c r="Q970" t="s">
        <v>8271</v>
      </c>
    </row>
    <row r="971" spans="1:17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s="9">
        <f t="shared" si="45"/>
        <v>42742.30332175926</v>
      </c>
      <c r="L971" s="9">
        <f t="shared" si="46"/>
        <v>42775.30332175926</v>
      </c>
      <c r="M971" s="10">
        <f t="shared" si="47"/>
        <v>2017</v>
      </c>
      <c r="N971" t="b">
        <v>0</v>
      </c>
      <c r="O971">
        <v>11</v>
      </c>
      <c r="P971" t="b">
        <v>0</v>
      </c>
      <c r="Q971" t="s">
        <v>8271</v>
      </c>
    </row>
    <row r="972" spans="1:17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s="9">
        <f t="shared" si="45"/>
        <v>42721.220520833333</v>
      </c>
      <c r="L972" s="9">
        <f t="shared" si="46"/>
        <v>42758.207638888889</v>
      </c>
      <c r="M972" s="10">
        <f t="shared" si="47"/>
        <v>2017</v>
      </c>
      <c r="N972" t="b">
        <v>0</v>
      </c>
      <c r="O972">
        <v>14</v>
      </c>
      <c r="P972" t="b">
        <v>0</v>
      </c>
      <c r="Q972" t="s">
        <v>8271</v>
      </c>
    </row>
    <row r="973" spans="1:17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s="9">
        <f t="shared" si="45"/>
        <v>42111.709027777775</v>
      </c>
      <c r="L973" s="9">
        <f t="shared" si="46"/>
        <v>42156.709027777775</v>
      </c>
      <c r="M973" s="10">
        <f t="shared" si="47"/>
        <v>2015</v>
      </c>
      <c r="N973" t="b">
        <v>0</v>
      </c>
      <c r="O973">
        <v>5</v>
      </c>
      <c r="P973" t="b">
        <v>0</v>
      </c>
      <c r="Q973" t="s">
        <v>8271</v>
      </c>
    </row>
    <row r="974" spans="1:17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s="9">
        <f t="shared" si="45"/>
        <v>41856.865717592591</v>
      </c>
      <c r="L974" s="9">
        <f t="shared" si="46"/>
        <v>41886.290972222225</v>
      </c>
      <c r="M974" s="10">
        <f t="shared" si="47"/>
        <v>2014</v>
      </c>
      <c r="N974" t="b">
        <v>0</v>
      </c>
      <c r="O974">
        <v>45</v>
      </c>
      <c r="P974" t="b">
        <v>0</v>
      </c>
      <c r="Q974" t="s">
        <v>8271</v>
      </c>
    </row>
    <row r="975" spans="1:17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s="9">
        <f t="shared" si="45"/>
        <v>42257.014965277776</v>
      </c>
      <c r="L975" s="9">
        <f t="shared" si="46"/>
        <v>42317.056631944448</v>
      </c>
      <c r="M975" s="10">
        <f t="shared" si="47"/>
        <v>2015</v>
      </c>
      <c r="N975" t="b">
        <v>0</v>
      </c>
      <c r="O975">
        <v>8</v>
      </c>
      <c r="P975" t="b">
        <v>0</v>
      </c>
      <c r="Q975" t="s">
        <v>8271</v>
      </c>
    </row>
    <row r="976" spans="1:17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s="9">
        <f t="shared" si="45"/>
        <v>42424.749490740738</v>
      </c>
      <c r="L976" s="9">
        <f t="shared" si="46"/>
        <v>42454.707824074074</v>
      </c>
      <c r="M976" s="10">
        <f t="shared" si="47"/>
        <v>2016</v>
      </c>
      <c r="N976" t="b">
        <v>0</v>
      </c>
      <c r="O976">
        <v>3</v>
      </c>
      <c r="P976" t="b">
        <v>0</v>
      </c>
      <c r="Q976" t="s">
        <v>8271</v>
      </c>
    </row>
    <row r="977" spans="1:17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s="9">
        <f t="shared" si="45"/>
        <v>42489.696585648147</v>
      </c>
      <c r="L977" s="9">
        <f t="shared" si="46"/>
        <v>42549.696585648147</v>
      </c>
      <c r="M977" s="10">
        <f t="shared" si="47"/>
        <v>2016</v>
      </c>
      <c r="N977" t="b">
        <v>0</v>
      </c>
      <c r="O977">
        <v>24</v>
      </c>
      <c r="P977" t="b">
        <v>0</v>
      </c>
      <c r="Q977" t="s">
        <v>8271</v>
      </c>
    </row>
    <row r="978" spans="1:17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s="9">
        <f t="shared" si="45"/>
        <v>42185.058993055558</v>
      </c>
      <c r="L978" s="9">
        <f t="shared" si="46"/>
        <v>42230.058993055558</v>
      </c>
      <c r="M978" s="10">
        <f t="shared" si="47"/>
        <v>2015</v>
      </c>
      <c r="N978" t="b">
        <v>0</v>
      </c>
      <c r="O978">
        <v>18</v>
      </c>
      <c r="P978" t="b">
        <v>0</v>
      </c>
      <c r="Q978" t="s">
        <v>8271</v>
      </c>
    </row>
    <row r="979" spans="1:17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s="9">
        <f t="shared" si="45"/>
        <v>42391.942094907412</v>
      </c>
      <c r="L979" s="9">
        <f t="shared" si="46"/>
        <v>42421.942094907412</v>
      </c>
      <c r="M979" s="10">
        <f t="shared" si="47"/>
        <v>2016</v>
      </c>
      <c r="N979" t="b">
        <v>0</v>
      </c>
      <c r="O979">
        <v>12</v>
      </c>
      <c r="P979" t="b">
        <v>0</v>
      </c>
      <c r="Q979" t="s">
        <v>8271</v>
      </c>
    </row>
    <row r="980" spans="1:17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s="9">
        <f t="shared" si="45"/>
        <v>42395.309039351851</v>
      </c>
      <c r="L980" s="9">
        <f t="shared" si="46"/>
        <v>42425.309039351851</v>
      </c>
      <c r="M980" s="10">
        <f t="shared" si="47"/>
        <v>2016</v>
      </c>
      <c r="N980" t="b">
        <v>0</v>
      </c>
      <c r="O980">
        <v>123</v>
      </c>
      <c r="P980" t="b">
        <v>0</v>
      </c>
      <c r="Q980" t="s">
        <v>8271</v>
      </c>
    </row>
    <row r="981" spans="1:17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s="9">
        <f t="shared" si="45"/>
        <v>42506.416990740734</v>
      </c>
      <c r="L981" s="9">
        <f t="shared" si="46"/>
        <v>42541.790972222225</v>
      </c>
      <c r="M981" s="10">
        <f t="shared" si="47"/>
        <v>2016</v>
      </c>
      <c r="N981" t="b">
        <v>0</v>
      </c>
      <c r="O981">
        <v>96</v>
      </c>
      <c r="P981" t="b">
        <v>0</v>
      </c>
      <c r="Q981" t="s">
        <v>8271</v>
      </c>
    </row>
    <row r="982" spans="1:17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s="9">
        <f t="shared" si="45"/>
        <v>41928.904189814813</v>
      </c>
      <c r="L982" s="9">
        <f t="shared" si="46"/>
        <v>41973.945856481485</v>
      </c>
      <c r="M982" s="10">
        <f t="shared" si="47"/>
        <v>2014</v>
      </c>
      <c r="N982" t="b">
        <v>0</v>
      </c>
      <c r="O982">
        <v>31</v>
      </c>
      <c r="P982" t="b">
        <v>0</v>
      </c>
      <c r="Q982" t="s">
        <v>8271</v>
      </c>
    </row>
    <row r="983" spans="1:17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s="9">
        <f t="shared" si="45"/>
        <v>41830.947013888886</v>
      </c>
      <c r="L983" s="9">
        <f t="shared" si="46"/>
        <v>41860.947013888886</v>
      </c>
      <c r="M983" s="10">
        <f t="shared" si="47"/>
        <v>2014</v>
      </c>
      <c r="N983" t="b">
        <v>0</v>
      </c>
      <c r="O983">
        <v>4</v>
      </c>
      <c r="P983" t="b">
        <v>0</v>
      </c>
      <c r="Q983" t="s">
        <v>8271</v>
      </c>
    </row>
    <row r="984" spans="1:17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s="9">
        <f t="shared" si="45"/>
        <v>42615.753310185188</v>
      </c>
      <c r="L984" s="9">
        <f t="shared" si="46"/>
        <v>42645.753310185188</v>
      </c>
      <c r="M984" s="10">
        <f t="shared" si="47"/>
        <v>2016</v>
      </c>
      <c r="N984" t="b">
        <v>0</v>
      </c>
      <c r="O984">
        <v>3</v>
      </c>
      <c r="P984" t="b">
        <v>0</v>
      </c>
      <c r="Q984" t="s">
        <v>8271</v>
      </c>
    </row>
    <row r="985" spans="1:17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s="9">
        <f t="shared" si="45"/>
        <v>42574.667650462965</v>
      </c>
      <c r="L985" s="9">
        <f t="shared" si="46"/>
        <v>42605.870833333334</v>
      </c>
      <c r="M985" s="10">
        <f t="shared" si="47"/>
        <v>2016</v>
      </c>
      <c r="N985" t="b">
        <v>0</v>
      </c>
      <c r="O985">
        <v>179</v>
      </c>
      <c r="P985" t="b">
        <v>0</v>
      </c>
      <c r="Q985" t="s">
        <v>8271</v>
      </c>
    </row>
    <row r="986" spans="1:17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s="9">
        <f t="shared" si="45"/>
        <v>42061.11583333333</v>
      </c>
      <c r="L986" s="9">
        <f t="shared" si="46"/>
        <v>42091.074166666673</v>
      </c>
      <c r="M986" s="10">
        <f t="shared" si="47"/>
        <v>2015</v>
      </c>
      <c r="N986" t="b">
        <v>0</v>
      </c>
      <c r="O986">
        <v>3</v>
      </c>
      <c r="P986" t="b">
        <v>0</v>
      </c>
      <c r="Q986" t="s">
        <v>8271</v>
      </c>
    </row>
    <row r="987" spans="1:17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s="9">
        <f t="shared" si="45"/>
        <v>42339.967708333337</v>
      </c>
      <c r="L987" s="9">
        <f t="shared" si="46"/>
        <v>42369.958333333328</v>
      </c>
      <c r="M987" s="10">
        <f t="shared" si="47"/>
        <v>2015</v>
      </c>
      <c r="N987" t="b">
        <v>0</v>
      </c>
      <c r="O987">
        <v>23</v>
      </c>
      <c r="P987" t="b">
        <v>0</v>
      </c>
      <c r="Q987" t="s">
        <v>8271</v>
      </c>
    </row>
    <row r="988" spans="1:17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s="9">
        <f t="shared" si="45"/>
        <v>42324.767361111109</v>
      </c>
      <c r="L988" s="9">
        <f t="shared" si="46"/>
        <v>42379</v>
      </c>
      <c r="M988" s="10">
        <f t="shared" si="47"/>
        <v>2016</v>
      </c>
      <c r="N988" t="b">
        <v>0</v>
      </c>
      <c r="O988">
        <v>23</v>
      </c>
      <c r="P988" t="b">
        <v>0</v>
      </c>
      <c r="Q988" t="s">
        <v>8271</v>
      </c>
    </row>
    <row r="989" spans="1:17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s="9">
        <f t="shared" si="45"/>
        <v>41773.294560185182</v>
      </c>
      <c r="L989" s="9">
        <f t="shared" si="46"/>
        <v>41813.294560185182</v>
      </c>
      <c r="M989" s="10">
        <f t="shared" si="47"/>
        <v>2014</v>
      </c>
      <c r="N989" t="b">
        <v>0</v>
      </c>
      <c r="O989">
        <v>41</v>
      </c>
      <c r="P989" t="b">
        <v>0</v>
      </c>
      <c r="Q989" t="s">
        <v>8271</v>
      </c>
    </row>
    <row r="990" spans="1:17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s="9">
        <f t="shared" si="45"/>
        <v>42614.356770833328</v>
      </c>
      <c r="L990" s="9">
        <f t="shared" si="46"/>
        <v>42644.356770833328</v>
      </c>
      <c r="M990" s="10">
        <f t="shared" si="47"/>
        <v>2016</v>
      </c>
      <c r="N990" t="b">
        <v>0</v>
      </c>
      <c r="O990">
        <v>0</v>
      </c>
      <c r="P990" t="b">
        <v>0</v>
      </c>
      <c r="Q990" t="s">
        <v>8271</v>
      </c>
    </row>
    <row r="991" spans="1:17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s="9">
        <f t="shared" si="45"/>
        <v>42611.933969907404</v>
      </c>
      <c r="L991" s="9">
        <f t="shared" si="46"/>
        <v>42641.933969907404</v>
      </c>
      <c r="M991" s="10">
        <f t="shared" si="47"/>
        <v>2016</v>
      </c>
      <c r="N991" t="b">
        <v>0</v>
      </c>
      <c r="O991">
        <v>32</v>
      </c>
      <c r="P991" t="b">
        <v>0</v>
      </c>
      <c r="Q991" t="s">
        <v>8271</v>
      </c>
    </row>
    <row r="992" spans="1:17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s="9">
        <f t="shared" si="45"/>
        <v>41855.784305555557</v>
      </c>
      <c r="L992" s="9">
        <f t="shared" si="46"/>
        <v>41885.784305555557</v>
      </c>
      <c r="M992" s="10">
        <f t="shared" si="47"/>
        <v>2014</v>
      </c>
      <c r="N992" t="b">
        <v>0</v>
      </c>
      <c r="O992">
        <v>2</v>
      </c>
      <c r="P992" t="b">
        <v>0</v>
      </c>
      <c r="Q992" t="s">
        <v>8271</v>
      </c>
    </row>
    <row r="993" spans="1:17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s="9">
        <f t="shared" si="45"/>
        <v>42538.75680555556</v>
      </c>
      <c r="L993" s="9">
        <f t="shared" si="46"/>
        <v>42563.785416666666</v>
      </c>
      <c r="M993" s="10">
        <f t="shared" si="47"/>
        <v>2016</v>
      </c>
      <c r="N993" t="b">
        <v>0</v>
      </c>
      <c r="O993">
        <v>7</v>
      </c>
      <c r="P993" t="b">
        <v>0</v>
      </c>
      <c r="Q993" t="s">
        <v>8271</v>
      </c>
    </row>
    <row r="994" spans="1:17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s="9">
        <f t="shared" si="45"/>
        <v>42437.924988425926</v>
      </c>
      <c r="L994" s="9">
        <f t="shared" si="46"/>
        <v>42497.883321759262</v>
      </c>
      <c r="M994" s="10">
        <f t="shared" si="47"/>
        <v>2016</v>
      </c>
      <c r="N994" t="b">
        <v>0</v>
      </c>
      <c r="O994">
        <v>4</v>
      </c>
      <c r="P994" t="b">
        <v>0</v>
      </c>
      <c r="Q994" t="s">
        <v>8271</v>
      </c>
    </row>
    <row r="995" spans="1:17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s="9">
        <f t="shared" si="45"/>
        <v>42652.964907407411</v>
      </c>
      <c r="L995" s="9">
        <f t="shared" si="46"/>
        <v>42686.208333333328</v>
      </c>
      <c r="M995" s="10">
        <f t="shared" si="47"/>
        <v>2016</v>
      </c>
      <c r="N995" t="b">
        <v>0</v>
      </c>
      <c r="O995">
        <v>196</v>
      </c>
      <c r="P995" t="b">
        <v>0</v>
      </c>
      <c r="Q995" t="s">
        <v>8271</v>
      </c>
    </row>
    <row r="996" spans="1:17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s="9">
        <f t="shared" si="45"/>
        <v>41921.263078703705</v>
      </c>
      <c r="L996" s="9">
        <f t="shared" si="46"/>
        <v>41973.957638888889</v>
      </c>
      <c r="M996" s="10">
        <f t="shared" si="47"/>
        <v>2014</v>
      </c>
      <c r="N996" t="b">
        <v>0</v>
      </c>
      <c r="O996">
        <v>11</v>
      </c>
      <c r="P996" t="b">
        <v>0</v>
      </c>
      <c r="Q996" t="s">
        <v>8271</v>
      </c>
    </row>
    <row r="997" spans="1:17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s="9">
        <f t="shared" si="45"/>
        <v>41947.940740740742</v>
      </c>
      <c r="L997" s="9">
        <f t="shared" si="46"/>
        <v>41972.666666666672</v>
      </c>
      <c r="M997" s="10">
        <f t="shared" si="47"/>
        <v>2014</v>
      </c>
      <c r="N997" t="b">
        <v>0</v>
      </c>
      <c r="O997">
        <v>9</v>
      </c>
      <c r="P997" t="b">
        <v>0</v>
      </c>
      <c r="Q997" t="s">
        <v>8271</v>
      </c>
    </row>
    <row r="998" spans="1:17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s="9">
        <f t="shared" si="45"/>
        <v>41817.866435185184</v>
      </c>
      <c r="L998" s="9">
        <f t="shared" si="46"/>
        <v>41847.643750000003</v>
      </c>
      <c r="M998" s="10">
        <f t="shared" si="47"/>
        <v>2014</v>
      </c>
      <c r="N998" t="b">
        <v>0</v>
      </c>
      <c r="O998">
        <v>5</v>
      </c>
      <c r="P998" t="b">
        <v>0</v>
      </c>
      <c r="Q998" t="s">
        <v>8271</v>
      </c>
    </row>
    <row r="999" spans="1:17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s="9">
        <f t="shared" si="45"/>
        <v>41941.10297453704</v>
      </c>
      <c r="L999" s="9">
        <f t="shared" si="46"/>
        <v>41971.144641203704</v>
      </c>
      <c r="M999" s="10">
        <f t="shared" si="47"/>
        <v>2014</v>
      </c>
      <c r="N999" t="b">
        <v>0</v>
      </c>
      <c r="O999">
        <v>8</v>
      </c>
      <c r="P999" t="b">
        <v>0</v>
      </c>
      <c r="Q999" t="s">
        <v>8271</v>
      </c>
    </row>
    <row r="1000" spans="1:17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s="9">
        <f t="shared" si="45"/>
        <v>42282.168993055559</v>
      </c>
      <c r="L1000" s="9">
        <f t="shared" si="46"/>
        <v>42327.210659722223</v>
      </c>
      <c r="M1000" s="10">
        <f t="shared" si="47"/>
        <v>2015</v>
      </c>
      <c r="N1000" t="b">
        <v>0</v>
      </c>
      <c r="O1000">
        <v>229</v>
      </c>
      <c r="P1000" t="b">
        <v>0</v>
      </c>
      <c r="Q1000" t="s">
        <v>8271</v>
      </c>
    </row>
    <row r="1001" spans="1:17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s="9">
        <f t="shared" si="45"/>
        <v>41926.29965277778</v>
      </c>
      <c r="L1001" s="9">
        <f t="shared" si="46"/>
        <v>41956.334722222222</v>
      </c>
      <c r="M1001" s="10">
        <f t="shared" si="47"/>
        <v>2014</v>
      </c>
      <c r="N1001" t="b">
        <v>0</v>
      </c>
      <c r="O1001">
        <v>40</v>
      </c>
      <c r="P1001" t="b">
        <v>0</v>
      </c>
      <c r="Q1001" t="s">
        <v>8271</v>
      </c>
    </row>
    <row r="1002" spans="1:17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s="9">
        <f t="shared" si="45"/>
        <v>42749.059722222228</v>
      </c>
      <c r="L1002" s="9">
        <f t="shared" si="46"/>
        <v>42809.018055555556</v>
      </c>
      <c r="M1002" s="10">
        <f t="shared" si="47"/>
        <v>2017</v>
      </c>
      <c r="N1002" t="b">
        <v>0</v>
      </c>
      <c r="O1002">
        <v>6</v>
      </c>
      <c r="P1002" t="b">
        <v>0</v>
      </c>
      <c r="Q1002" t="s">
        <v>8271</v>
      </c>
    </row>
    <row r="1003" spans="1:17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s="9">
        <f t="shared" si="45"/>
        <v>42720.720057870371</v>
      </c>
      <c r="L1003" s="9">
        <f t="shared" si="46"/>
        <v>42765.720057870371</v>
      </c>
      <c r="M1003" s="10">
        <f t="shared" si="47"/>
        <v>2017</v>
      </c>
      <c r="N1003" t="b">
        <v>0</v>
      </c>
      <c r="O1003">
        <v>4</v>
      </c>
      <c r="P1003" t="b">
        <v>0</v>
      </c>
      <c r="Q1003" t="s">
        <v>8271</v>
      </c>
    </row>
    <row r="1004" spans="1:17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s="9">
        <f t="shared" si="45"/>
        <v>42325.684189814812</v>
      </c>
      <c r="L1004" s="9">
        <f t="shared" si="46"/>
        <v>42355.249305555553</v>
      </c>
      <c r="M1004" s="10">
        <f t="shared" si="47"/>
        <v>2015</v>
      </c>
      <c r="N1004" t="b">
        <v>0</v>
      </c>
      <c r="O1004">
        <v>22</v>
      </c>
      <c r="P1004" t="b">
        <v>0</v>
      </c>
      <c r="Q1004" t="s">
        <v>8271</v>
      </c>
    </row>
    <row r="1005" spans="1:17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s="9">
        <f t="shared" si="45"/>
        <v>42780.709039351852</v>
      </c>
      <c r="L1005" s="9">
        <f t="shared" si="46"/>
        <v>42810.667372685188</v>
      </c>
      <c r="M1005" s="10">
        <f t="shared" si="47"/>
        <v>2017</v>
      </c>
      <c r="N1005" t="b">
        <v>0</v>
      </c>
      <c r="O1005">
        <v>15</v>
      </c>
      <c r="P1005" t="b">
        <v>0</v>
      </c>
      <c r="Q1005" t="s">
        <v>8271</v>
      </c>
    </row>
    <row r="1006" spans="1:17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s="9">
        <f t="shared" si="45"/>
        <v>42388.708645833336</v>
      </c>
      <c r="L1006" s="9">
        <f t="shared" si="46"/>
        <v>42418.708645833336</v>
      </c>
      <c r="M1006" s="10">
        <f t="shared" si="47"/>
        <v>2016</v>
      </c>
      <c r="N1006" t="b">
        <v>0</v>
      </c>
      <c r="O1006">
        <v>95</v>
      </c>
      <c r="P1006" t="b">
        <v>0</v>
      </c>
      <c r="Q1006" t="s">
        <v>8271</v>
      </c>
    </row>
    <row r="1007" spans="1:17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s="9">
        <f t="shared" si="45"/>
        <v>42276.624803240738</v>
      </c>
      <c r="L1007" s="9">
        <f t="shared" si="46"/>
        <v>42307.624803240738</v>
      </c>
      <c r="M1007" s="10">
        <f t="shared" si="47"/>
        <v>2015</v>
      </c>
      <c r="N1007" t="b">
        <v>0</v>
      </c>
      <c r="O1007">
        <v>161</v>
      </c>
      <c r="P1007" t="b">
        <v>0</v>
      </c>
      <c r="Q1007" t="s">
        <v>8271</v>
      </c>
    </row>
    <row r="1008" spans="1:17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s="9">
        <f t="shared" si="45"/>
        <v>41977.040185185186</v>
      </c>
      <c r="L1008" s="9">
        <f t="shared" si="46"/>
        <v>41985.299305555556</v>
      </c>
      <c r="M1008" s="10">
        <f t="shared" si="47"/>
        <v>2014</v>
      </c>
      <c r="N1008" t="b">
        <v>0</v>
      </c>
      <c r="O1008">
        <v>8</v>
      </c>
      <c r="P1008" t="b">
        <v>0</v>
      </c>
      <c r="Q1008" t="s">
        <v>8271</v>
      </c>
    </row>
    <row r="1009" spans="1:17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s="9">
        <f t="shared" si="45"/>
        <v>42676.583599537036</v>
      </c>
      <c r="L1009" s="9">
        <f t="shared" si="46"/>
        <v>42718.6252662037</v>
      </c>
      <c r="M1009" s="10">
        <f t="shared" si="47"/>
        <v>2016</v>
      </c>
      <c r="N1009" t="b">
        <v>0</v>
      </c>
      <c r="O1009">
        <v>76</v>
      </c>
      <c r="P1009" t="b">
        <v>0</v>
      </c>
      <c r="Q1009" t="s">
        <v>8271</v>
      </c>
    </row>
    <row r="1010" spans="1:17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s="9">
        <f t="shared" si="45"/>
        <v>42702.809201388889</v>
      </c>
      <c r="L1010" s="9">
        <f t="shared" si="46"/>
        <v>42732.809201388889</v>
      </c>
      <c r="M1010" s="10">
        <f t="shared" si="47"/>
        <v>2016</v>
      </c>
      <c r="N1010" t="b">
        <v>0</v>
      </c>
      <c r="O1010">
        <v>1</v>
      </c>
      <c r="P1010" t="b">
        <v>0</v>
      </c>
      <c r="Q1010" t="s">
        <v>8271</v>
      </c>
    </row>
    <row r="1011" spans="1:17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s="9">
        <f t="shared" si="45"/>
        <v>42510.604699074072</v>
      </c>
      <c r="L1011" s="9">
        <f t="shared" si="46"/>
        <v>42540.604699074072</v>
      </c>
      <c r="M1011" s="10">
        <f t="shared" si="47"/>
        <v>2016</v>
      </c>
      <c r="N1011" t="b">
        <v>0</v>
      </c>
      <c r="O1011">
        <v>101</v>
      </c>
      <c r="P1011" t="b">
        <v>0</v>
      </c>
      <c r="Q1011" t="s">
        <v>8271</v>
      </c>
    </row>
    <row r="1012" spans="1:17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s="9">
        <f t="shared" si="45"/>
        <v>42561.829421296294</v>
      </c>
      <c r="L1012" s="9">
        <f t="shared" si="46"/>
        <v>42618.124305555553</v>
      </c>
      <c r="M1012" s="10">
        <f t="shared" si="47"/>
        <v>2016</v>
      </c>
      <c r="N1012" t="b">
        <v>0</v>
      </c>
      <c r="O1012">
        <v>4</v>
      </c>
      <c r="P1012" t="b">
        <v>0</v>
      </c>
      <c r="Q1012" t="s">
        <v>8271</v>
      </c>
    </row>
    <row r="1013" spans="1:17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s="9">
        <f t="shared" si="45"/>
        <v>41946.898090277777</v>
      </c>
      <c r="L1013" s="9">
        <f t="shared" si="46"/>
        <v>41991.898090277777</v>
      </c>
      <c r="M1013" s="10">
        <f t="shared" si="47"/>
        <v>2014</v>
      </c>
      <c r="N1013" t="b">
        <v>0</v>
      </c>
      <c r="O1013">
        <v>1</v>
      </c>
      <c r="P1013" t="b">
        <v>0</v>
      </c>
      <c r="Q1013" t="s">
        <v>8271</v>
      </c>
    </row>
    <row r="1014" spans="1:17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s="9">
        <f t="shared" si="45"/>
        <v>42714.440416666665</v>
      </c>
      <c r="L1014" s="9">
        <f t="shared" si="46"/>
        <v>42759.440416666665</v>
      </c>
      <c r="M1014" s="10">
        <f t="shared" si="47"/>
        <v>2017</v>
      </c>
      <c r="N1014" t="b">
        <v>0</v>
      </c>
      <c r="O1014">
        <v>775</v>
      </c>
      <c r="P1014" t="b">
        <v>0</v>
      </c>
      <c r="Q1014" t="s">
        <v>8271</v>
      </c>
    </row>
    <row r="1015" spans="1:17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s="9">
        <f t="shared" si="45"/>
        <v>42339.833981481483</v>
      </c>
      <c r="L1015" s="9">
        <f t="shared" si="46"/>
        <v>42367.833333333328</v>
      </c>
      <c r="M1015" s="10">
        <f t="shared" si="47"/>
        <v>2015</v>
      </c>
      <c r="N1015" t="b">
        <v>0</v>
      </c>
      <c r="O1015">
        <v>90</v>
      </c>
      <c r="P1015" t="b">
        <v>0</v>
      </c>
      <c r="Q1015" t="s">
        <v>8271</v>
      </c>
    </row>
    <row r="1016" spans="1:17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s="9">
        <f t="shared" si="45"/>
        <v>41955.002488425926</v>
      </c>
      <c r="L1016" s="9">
        <f t="shared" si="46"/>
        <v>42005.002488425926</v>
      </c>
      <c r="M1016" s="10">
        <f t="shared" si="47"/>
        <v>2015</v>
      </c>
      <c r="N1016" t="b">
        <v>0</v>
      </c>
      <c r="O1016">
        <v>16</v>
      </c>
      <c r="P1016" t="b">
        <v>0</v>
      </c>
      <c r="Q1016" t="s">
        <v>8271</v>
      </c>
    </row>
    <row r="1017" spans="1:17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s="9">
        <f t="shared" si="45"/>
        <v>42303.878414351857</v>
      </c>
      <c r="L1017" s="9">
        <f t="shared" si="46"/>
        <v>42333.920081018514</v>
      </c>
      <c r="M1017" s="10">
        <f t="shared" si="47"/>
        <v>2015</v>
      </c>
      <c r="N1017" t="b">
        <v>0</v>
      </c>
      <c r="O1017">
        <v>6</v>
      </c>
      <c r="P1017" t="b">
        <v>0</v>
      </c>
      <c r="Q1017" t="s">
        <v>8271</v>
      </c>
    </row>
    <row r="1018" spans="1:17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s="9">
        <f t="shared" si="45"/>
        <v>42422.107129629629</v>
      </c>
      <c r="L1018" s="9">
        <f t="shared" si="46"/>
        <v>42467.065462962957</v>
      </c>
      <c r="M1018" s="10">
        <f t="shared" si="47"/>
        <v>2016</v>
      </c>
      <c r="N1018" t="b">
        <v>0</v>
      </c>
      <c r="O1018">
        <v>38</v>
      </c>
      <c r="P1018" t="b">
        <v>0</v>
      </c>
      <c r="Q1018" t="s">
        <v>8271</v>
      </c>
    </row>
    <row r="1019" spans="1:17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s="9">
        <f t="shared" si="45"/>
        <v>42289.675173611111</v>
      </c>
      <c r="L1019" s="9">
        <f t="shared" si="46"/>
        <v>42329.716840277775</v>
      </c>
      <c r="M1019" s="10">
        <f t="shared" si="47"/>
        <v>2015</v>
      </c>
      <c r="N1019" t="b">
        <v>0</v>
      </c>
      <c r="O1019">
        <v>355</v>
      </c>
      <c r="P1019" t="b">
        <v>0</v>
      </c>
      <c r="Q1019" t="s">
        <v>8271</v>
      </c>
    </row>
    <row r="1020" spans="1:17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s="9">
        <f t="shared" si="45"/>
        <v>42535.492280092592</v>
      </c>
      <c r="L1020" s="9">
        <f t="shared" si="46"/>
        <v>42565.492280092592</v>
      </c>
      <c r="M1020" s="10">
        <f t="shared" si="47"/>
        <v>2016</v>
      </c>
      <c r="N1020" t="b">
        <v>0</v>
      </c>
      <c r="O1020">
        <v>7</v>
      </c>
      <c r="P1020" t="b">
        <v>0</v>
      </c>
      <c r="Q1020" t="s">
        <v>8271</v>
      </c>
    </row>
    <row r="1021" spans="1:17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s="9">
        <f t="shared" si="45"/>
        <v>42009.973946759259</v>
      </c>
      <c r="L1021" s="9">
        <f t="shared" si="46"/>
        <v>42039.973946759259</v>
      </c>
      <c r="M1021" s="10">
        <f t="shared" si="47"/>
        <v>2015</v>
      </c>
      <c r="N1021" t="b">
        <v>0</v>
      </c>
      <c r="O1021">
        <v>400</v>
      </c>
      <c r="P1021" t="b">
        <v>0</v>
      </c>
      <c r="Q1021" t="s">
        <v>8271</v>
      </c>
    </row>
    <row r="1022" spans="1:17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s="9">
        <f t="shared" si="45"/>
        <v>42127.069548611107</v>
      </c>
      <c r="L1022" s="9">
        <f t="shared" si="46"/>
        <v>42157.032638888893</v>
      </c>
      <c r="M1022" s="10">
        <f t="shared" si="47"/>
        <v>2015</v>
      </c>
      <c r="N1022" t="b">
        <v>0</v>
      </c>
      <c r="O1022">
        <v>30</v>
      </c>
      <c r="P1022" t="b">
        <v>1</v>
      </c>
      <c r="Q1022" t="s">
        <v>8278</v>
      </c>
    </row>
    <row r="1023" spans="1:17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s="9">
        <f t="shared" si="45"/>
        <v>42271.251979166671</v>
      </c>
      <c r="L1023" s="9">
        <f t="shared" si="46"/>
        <v>42294.166666666672</v>
      </c>
      <c r="M1023" s="10">
        <f t="shared" si="47"/>
        <v>2015</v>
      </c>
      <c r="N1023" t="b">
        <v>1</v>
      </c>
      <c r="O1023">
        <v>478</v>
      </c>
      <c r="P1023" t="b">
        <v>1</v>
      </c>
      <c r="Q1023" t="s">
        <v>8278</v>
      </c>
    </row>
    <row r="1024" spans="1:17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s="9">
        <f t="shared" si="45"/>
        <v>42111.646724537044</v>
      </c>
      <c r="L1024" s="9">
        <f t="shared" si="46"/>
        <v>42141.646724537044</v>
      </c>
      <c r="M1024" s="10">
        <f t="shared" si="47"/>
        <v>2015</v>
      </c>
      <c r="N1024" t="b">
        <v>1</v>
      </c>
      <c r="O1024">
        <v>74</v>
      </c>
      <c r="P1024" t="b">
        <v>1</v>
      </c>
      <c r="Q1024" t="s">
        <v>8278</v>
      </c>
    </row>
    <row r="1025" spans="1:17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s="9">
        <f t="shared" si="45"/>
        <v>42145.919687500005</v>
      </c>
      <c r="L1025" s="9">
        <f t="shared" si="46"/>
        <v>42175.919687500005</v>
      </c>
      <c r="M1025" s="10">
        <f t="shared" si="47"/>
        <v>2015</v>
      </c>
      <c r="N1025" t="b">
        <v>0</v>
      </c>
      <c r="O1025">
        <v>131</v>
      </c>
      <c r="P1025" t="b">
        <v>1</v>
      </c>
      <c r="Q1025" t="s">
        <v>8278</v>
      </c>
    </row>
    <row r="1026" spans="1:17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s="9">
        <f t="shared" si="45"/>
        <v>42370.580590277779</v>
      </c>
      <c r="L1026" s="9">
        <f t="shared" si="46"/>
        <v>42400.580590277779</v>
      </c>
      <c r="M1026" s="10">
        <f t="shared" si="47"/>
        <v>2016</v>
      </c>
      <c r="N1026" t="b">
        <v>1</v>
      </c>
      <c r="O1026">
        <v>61</v>
      </c>
      <c r="P1026" t="b">
        <v>1</v>
      </c>
      <c r="Q1026" t="s">
        <v>8278</v>
      </c>
    </row>
    <row r="1027" spans="1:17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s="9">
        <f t="shared" ref="K1027:K1090" si="48">(((J1027/60)/60)/24)+DATE(1970,1,1)</f>
        <v>42049.833761574075</v>
      </c>
      <c r="L1027" s="9">
        <f t="shared" ref="L1027:L1090" si="49">(((I1027/60)/60)/24)+DATE(1970,1,1)</f>
        <v>42079.792094907403</v>
      </c>
      <c r="M1027" s="10">
        <f t="shared" ref="M1027:M1090" si="50">YEAR(L1027)</f>
        <v>2015</v>
      </c>
      <c r="N1027" t="b">
        <v>1</v>
      </c>
      <c r="O1027">
        <v>1071</v>
      </c>
      <c r="P1027" t="b">
        <v>1</v>
      </c>
      <c r="Q1027" t="s">
        <v>8278</v>
      </c>
    </row>
    <row r="1028" spans="1:17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s="9">
        <f t="shared" si="48"/>
        <v>42426.407592592594</v>
      </c>
      <c r="L1028" s="9">
        <f t="shared" si="49"/>
        <v>42460.365925925929</v>
      </c>
      <c r="M1028" s="10">
        <f t="shared" si="50"/>
        <v>2016</v>
      </c>
      <c r="N1028" t="b">
        <v>1</v>
      </c>
      <c r="O1028">
        <v>122</v>
      </c>
      <c r="P1028" t="b">
        <v>1</v>
      </c>
      <c r="Q1028" t="s">
        <v>8278</v>
      </c>
    </row>
    <row r="1029" spans="1:17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s="9">
        <f t="shared" si="48"/>
        <v>41905.034108796295</v>
      </c>
      <c r="L1029" s="9">
        <f t="shared" si="49"/>
        <v>41935.034108796295</v>
      </c>
      <c r="M1029" s="10">
        <f t="shared" si="50"/>
        <v>2014</v>
      </c>
      <c r="N1029" t="b">
        <v>1</v>
      </c>
      <c r="O1029">
        <v>111</v>
      </c>
      <c r="P1029" t="b">
        <v>1</v>
      </c>
      <c r="Q1029" t="s">
        <v>8278</v>
      </c>
    </row>
    <row r="1030" spans="1:17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s="9">
        <f t="shared" si="48"/>
        <v>42755.627372685187</v>
      </c>
      <c r="L1030" s="9">
        <f t="shared" si="49"/>
        <v>42800.833333333328</v>
      </c>
      <c r="M1030" s="10">
        <f t="shared" si="50"/>
        <v>2017</v>
      </c>
      <c r="N1030" t="b">
        <v>1</v>
      </c>
      <c r="O1030">
        <v>255</v>
      </c>
      <c r="P1030" t="b">
        <v>1</v>
      </c>
      <c r="Q1030" t="s">
        <v>8278</v>
      </c>
    </row>
    <row r="1031" spans="1:17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s="9">
        <f t="shared" si="48"/>
        <v>42044.711886574078</v>
      </c>
      <c r="L1031" s="9">
        <f t="shared" si="49"/>
        <v>42098.915972222225</v>
      </c>
      <c r="M1031" s="10">
        <f t="shared" si="50"/>
        <v>2015</v>
      </c>
      <c r="N1031" t="b">
        <v>0</v>
      </c>
      <c r="O1031">
        <v>141</v>
      </c>
      <c r="P1031" t="b">
        <v>1</v>
      </c>
      <c r="Q1031" t="s">
        <v>8278</v>
      </c>
    </row>
    <row r="1032" spans="1:17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s="9">
        <f t="shared" si="48"/>
        <v>42611.483206018514</v>
      </c>
      <c r="L1032" s="9">
        <f t="shared" si="49"/>
        <v>42625.483206018514</v>
      </c>
      <c r="M1032" s="10">
        <f t="shared" si="50"/>
        <v>2016</v>
      </c>
      <c r="N1032" t="b">
        <v>0</v>
      </c>
      <c r="O1032">
        <v>159</v>
      </c>
      <c r="P1032" t="b">
        <v>1</v>
      </c>
      <c r="Q1032" t="s">
        <v>8278</v>
      </c>
    </row>
    <row r="1033" spans="1:17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s="9">
        <f t="shared" si="48"/>
        <v>42324.764004629629</v>
      </c>
      <c r="L1033" s="9">
        <f t="shared" si="49"/>
        <v>42354.764004629629</v>
      </c>
      <c r="M1033" s="10">
        <f t="shared" si="50"/>
        <v>2015</v>
      </c>
      <c r="N1033" t="b">
        <v>0</v>
      </c>
      <c r="O1033">
        <v>99</v>
      </c>
      <c r="P1033" t="b">
        <v>1</v>
      </c>
      <c r="Q1033" t="s">
        <v>8278</v>
      </c>
    </row>
    <row r="1034" spans="1:17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s="9">
        <f t="shared" si="48"/>
        <v>42514.666956018518</v>
      </c>
      <c r="L1034" s="9">
        <f t="shared" si="49"/>
        <v>42544.666956018518</v>
      </c>
      <c r="M1034" s="10">
        <f t="shared" si="50"/>
        <v>2016</v>
      </c>
      <c r="N1034" t="b">
        <v>0</v>
      </c>
      <c r="O1034">
        <v>96</v>
      </c>
      <c r="P1034" t="b">
        <v>1</v>
      </c>
      <c r="Q1034" t="s">
        <v>8278</v>
      </c>
    </row>
    <row r="1035" spans="1:17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s="9">
        <f t="shared" si="48"/>
        <v>42688.732407407413</v>
      </c>
      <c r="L1035" s="9">
        <f t="shared" si="49"/>
        <v>42716.732407407413</v>
      </c>
      <c r="M1035" s="10">
        <f t="shared" si="50"/>
        <v>2016</v>
      </c>
      <c r="N1035" t="b">
        <v>0</v>
      </c>
      <c r="O1035">
        <v>27</v>
      </c>
      <c r="P1035" t="b">
        <v>1</v>
      </c>
      <c r="Q1035" t="s">
        <v>8278</v>
      </c>
    </row>
    <row r="1036" spans="1:17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s="9">
        <f t="shared" si="48"/>
        <v>42555.166712962964</v>
      </c>
      <c r="L1036" s="9">
        <f t="shared" si="49"/>
        <v>42587.165972222225</v>
      </c>
      <c r="M1036" s="10">
        <f t="shared" si="50"/>
        <v>2016</v>
      </c>
      <c r="N1036" t="b">
        <v>0</v>
      </c>
      <c r="O1036">
        <v>166</v>
      </c>
      <c r="P1036" t="b">
        <v>1</v>
      </c>
      <c r="Q1036" t="s">
        <v>8278</v>
      </c>
    </row>
    <row r="1037" spans="1:17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s="9">
        <f t="shared" si="48"/>
        <v>42016.641435185185</v>
      </c>
      <c r="L1037" s="9">
        <f t="shared" si="49"/>
        <v>42046.641435185185</v>
      </c>
      <c r="M1037" s="10">
        <f t="shared" si="50"/>
        <v>2015</v>
      </c>
      <c r="N1037" t="b">
        <v>0</v>
      </c>
      <c r="O1037">
        <v>76</v>
      </c>
      <c r="P1037" t="b">
        <v>1</v>
      </c>
      <c r="Q1037" t="s">
        <v>8278</v>
      </c>
    </row>
    <row r="1038" spans="1:17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s="9">
        <f t="shared" si="48"/>
        <v>41249.448958333334</v>
      </c>
      <c r="L1038" s="9">
        <f t="shared" si="49"/>
        <v>41281.333333333336</v>
      </c>
      <c r="M1038" s="10">
        <f t="shared" si="50"/>
        <v>2013</v>
      </c>
      <c r="N1038" t="b">
        <v>0</v>
      </c>
      <c r="O1038">
        <v>211</v>
      </c>
      <c r="P1038" t="b">
        <v>1</v>
      </c>
      <c r="Q1038" t="s">
        <v>8278</v>
      </c>
    </row>
    <row r="1039" spans="1:17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s="9">
        <f t="shared" si="48"/>
        <v>42119.822476851856</v>
      </c>
      <c r="L1039" s="9">
        <f t="shared" si="49"/>
        <v>42142.208333333328</v>
      </c>
      <c r="M1039" s="10">
        <f t="shared" si="50"/>
        <v>2015</v>
      </c>
      <c r="N1039" t="b">
        <v>0</v>
      </c>
      <c r="O1039">
        <v>21</v>
      </c>
      <c r="P1039" t="b">
        <v>1</v>
      </c>
      <c r="Q1039" t="s">
        <v>8278</v>
      </c>
    </row>
    <row r="1040" spans="1:17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s="9">
        <f t="shared" si="48"/>
        <v>42418.231747685189</v>
      </c>
      <c r="L1040" s="9">
        <f t="shared" si="49"/>
        <v>42448.190081018518</v>
      </c>
      <c r="M1040" s="10">
        <f t="shared" si="50"/>
        <v>2016</v>
      </c>
      <c r="N1040" t="b">
        <v>0</v>
      </c>
      <c r="O1040">
        <v>61</v>
      </c>
      <c r="P1040" t="b">
        <v>1</v>
      </c>
      <c r="Q1040" t="s">
        <v>8278</v>
      </c>
    </row>
    <row r="1041" spans="1:17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s="9">
        <f t="shared" si="48"/>
        <v>42692.109328703707</v>
      </c>
      <c r="L1041" s="9">
        <f t="shared" si="49"/>
        <v>42717.332638888889</v>
      </c>
      <c r="M1041" s="10">
        <f t="shared" si="50"/>
        <v>2016</v>
      </c>
      <c r="N1041" t="b">
        <v>0</v>
      </c>
      <c r="O1041">
        <v>30</v>
      </c>
      <c r="P1041" t="b">
        <v>1</v>
      </c>
      <c r="Q1041" t="s">
        <v>8278</v>
      </c>
    </row>
    <row r="1042" spans="1:17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s="9">
        <f t="shared" si="48"/>
        <v>42579.708437499998</v>
      </c>
      <c r="L1042" s="9">
        <f t="shared" si="49"/>
        <v>42609.708437499998</v>
      </c>
      <c r="M1042" s="10">
        <f t="shared" si="50"/>
        <v>2016</v>
      </c>
      <c r="N1042" t="b">
        <v>0</v>
      </c>
      <c r="O1042">
        <v>1</v>
      </c>
      <c r="P1042" t="b">
        <v>0</v>
      </c>
      <c r="Q1042" t="s">
        <v>8279</v>
      </c>
    </row>
    <row r="1043" spans="1:17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s="9">
        <f t="shared" si="48"/>
        <v>41831.060092592597</v>
      </c>
      <c r="L1043" s="9">
        <f t="shared" si="49"/>
        <v>41851.060092592597</v>
      </c>
      <c r="M1043" s="10">
        <f t="shared" si="50"/>
        <v>2014</v>
      </c>
      <c r="N1043" t="b">
        <v>0</v>
      </c>
      <c r="O1043">
        <v>0</v>
      </c>
      <c r="P1043" t="b">
        <v>0</v>
      </c>
      <c r="Q1043" t="s">
        <v>8279</v>
      </c>
    </row>
    <row r="1044" spans="1:17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s="9">
        <f t="shared" si="48"/>
        <v>41851.696157407408</v>
      </c>
      <c r="L1044" s="9">
        <f t="shared" si="49"/>
        <v>41894.416666666664</v>
      </c>
      <c r="M1044" s="10">
        <f t="shared" si="50"/>
        <v>2014</v>
      </c>
      <c r="N1044" t="b">
        <v>0</v>
      </c>
      <c r="O1044">
        <v>1</v>
      </c>
      <c r="P1044" t="b">
        <v>0</v>
      </c>
      <c r="Q1044" t="s">
        <v>8279</v>
      </c>
    </row>
    <row r="1045" spans="1:17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s="9">
        <f t="shared" si="48"/>
        <v>42114.252951388888</v>
      </c>
      <c r="L1045" s="9">
        <f t="shared" si="49"/>
        <v>42144.252951388888</v>
      </c>
      <c r="M1045" s="10">
        <f t="shared" si="50"/>
        <v>2015</v>
      </c>
      <c r="N1045" t="b">
        <v>0</v>
      </c>
      <c r="O1045">
        <v>292</v>
      </c>
      <c r="P1045" t="b">
        <v>0</v>
      </c>
      <c r="Q1045" t="s">
        <v>8279</v>
      </c>
    </row>
    <row r="1046" spans="1:17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s="9">
        <f t="shared" si="48"/>
        <v>42011.925937499997</v>
      </c>
      <c r="L1046" s="9">
        <f t="shared" si="49"/>
        <v>42068.852083333331</v>
      </c>
      <c r="M1046" s="10">
        <f t="shared" si="50"/>
        <v>2015</v>
      </c>
      <c r="N1046" t="b">
        <v>0</v>
      </c>
      <c r="O1046">
        <v>2</v>
      </c>
      <c r="P1046" t="b">
        <v>0</v>
      </c>
      <c r="Q1046" t="s">
        <v>8279</v>
      </c>
    </row>
    <row r="1047" spans="1:17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s="9">
        <f t="shared" si="48"/>
        <v>41844.874421296299</v>
      </c>
      <c r="L1047" s="9">
        <f t="shared" si="49"/>
        <v>41874.874421296299</v>
      </c>
      <c r="M1047" s="10">
        <f t="shared" si="50"/>
        <v>2014</v>
      </c>
      <c r="N1047" t="b">
        <v>0</v>
      </c>
      <c r="O1047">
        <v>8</v>
      </c>
      <c r="P1047" t="b">
        <v>0</v>
      </c>
      <c r="Q1047" t="s">
        <v>8279</v>
      </c>
    </row>
    <row r="1048" spans="1:17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s="9">
        <f t="shared" si="48"/>
        <v>42319.851388888885</v>
      </c>
      <c r="L1048" s="9">
        <f t="shared" si="49"/>
        <v>42364.851388888885</v>
      </c>
      <c r="M1048" s="10">
        <f t="shared" si="50"/>
        <v>2015</v>
      </c>
      <c r="N1048" t="b">
        <v>0</v>
      </c>
      <c r="O1048">
        <v>0</v>
      </c>
      <c r="P1048" t="b">
        <v>0</v>
      </c>
      <c r="Q1048" t="s">
        <v>8279</v>
      </c>
    </row>
    <row r="1049" spans="1:17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s="9">
        <f t="shared" si="48"/>
        <v>41918.818460648145</v>
      </c>
      <c r="L1049" s="9">
        <f t="shared" si="49"/>
        <v>41948.860127314816</v>
      </c>
      <c r="M1049" s="10">
        <f t="shared" si="50"/>
        <v>2014</v>
      </c>
      <c r="N1049" t="b">
        <v>0</v>
      </c>
      <c r="O1049">
        <v>1</v>
      </c>
      <c r="P1049" t="b">
        <v>0</v>
      </c>
      <c r="Q1049" t="s">
        <v>8279</v>
      </c>
    </row>
    <row r="1050" spans="1:17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s="9">
        <f t="shared" si="48"/>
        <v>42598.053113425922</v>
      </c>
      <c r="L1050" s="9">
        <f t="shared" si="49"/>
        <v>42638.053113425922</v>
      </c>
      <c r="M1050" s="10">
        <f t="shared" si="50"/>
        <v>2016</v>
      </c>
      <c r="N1050" t="b">
        <v>0</v>
      </c>
      <c r="O1050">
        <v>4</v>
      </c>
      <c r="P1050" t="b">
        <v>0</v>
      </c>
      <c r="Q1050" t="s">
        <v>8279</v>
      </c>
    </row>
    <row r="1051" spans="1:17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s="9">
        <f t="shared" si="48"/>
        <v>42382.431076388893</v>
      </c>
      <c r="L1051" s="9">
        <f t="shared" si="49"/>
        <v>42412.431076388893</v>
      </c>
      <c r="M1051" s="10">
        <f t="shared" si="50"/>
        <v>2016</v>
      </c>
      <c r="N1051" t="b">
        <v>0</v>
      </c>
      <c r="O1051">
        <v>0</v>
      </c>
      <c r="P1051" t="b">
        <v>0</v>
      </c>
      <c r="Q1051" t="s">
        <v>8279</v>
      </c>
    </row>
    <row r="1052" spans="1:17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s="9">
        <f t="shared" si="48"/>
        <v>42231.7971875</v>
      </c>
      <c r="L1052" s="9">
        <f t="shared" si="49"/>
        <v>42261.7971875</v>
      </c>
      <c r="M1052" s="10">
        <f t="shared" si="50"/>
        <v>2015</v>
      </c>
      <c r="N1052" t="b">
        <v>0</v>
      </c>
      <c r="O1052">
        <v>0</v>
      </c>
      <c r="P1052" t="b">
        <v>0</v>
      </c>
      <c r="Q1052" t="s">
        <v>8279</v>
      </c>
    </row>
    <row r="1053" spans="1:17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s="9">
        <f t="shared" si="48"/>
        <v>41850.014178240745</v>
      </c>
      <c r="L1053" s="9">
        <f t="shared" si="49"/>
        <v>41878.014178240745</v>
      </c>
      <c r="M1053" s="10">
        <f t="shared" si="50"/>
        <v>2014</v>
      </c>
      <c r="N1053" t="b">
        <v>0</v>
      </c>
      <c r="O1053">
        <v>0</v>
      </c>
      <c r="P1053" t="b">
        <v>0</v>
      </c>
      <c r="Q1053" t="s">
        <v>8279</v>
      </c>
    </row>
    <row r="1054" spans="1:17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s="9">
        <f t="shared" si="48"/>
        <v>42483.797395833331</v>
      </c>
      <c r="L1054" s="9">
        <f t="shared" si="49"/>
        <v>42527.839583333334</v>
      </c>
      <c r="M1054" s="10">
        <f t="shared" si="50"/>
        <v>2016</v>
      </c>
      <c r="N1054" t="b">
        <v>0</v>
      </c>
      <c r="O1054">
        <v>0</v>
      </c>
      <c r="P1054" t="b">
        <v>0</v>
      </c>
      <c r="Q1054" t="s">
        <v>8279</v>
      </c>
    </row>
    <row r="1055" spans="1:17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s="9">
        <f t="shared" si="48"/>
        <v>42775.172824074078</v>
      </c>
      <c r="L1055" s="9">
        <f t="shared" si="49"/>
        <v>42800.172824074078</v>
      </c>
      <c r="M1055" s="10">
        <f t="shared" si="50"/>
        <v>2017</v>
      </c>
      <c r="N1055" t="b">
        <v>0</v>
      </c>
      <c r="O1055">
        <v>1</v>
      </c>
      <c r="P1055" t="b">
        <v>0</v>
      </c>
      <c r="Q1055" t="s">
        <v>8279</v>
      </c>
    </row>
    <row r="1056" spans="1:17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s="9">
        <f t="shared" si="48"/>
        <v>41831.851840277777</v>
      </c>
      <c r="L1056" s="9">
        <f t="shared" si="49"/>
        <v>41861.916666666664</v>
      </c>
      <c r="M1056" s="10">
        <f t="shared" si="50"/>
        <v>2014</v>
      </c>
      <c r="N1056" t="b">
        <v>0</v>
      </c>
      <c r="O1056">
        <v>0</v>
      </c>
      <c r="P1056" t="b">
        <v>0</v>
      </c>
      <c r="Q1056" t="s">
        <v>8279</v>
      </c>
    </row>
    <row r="1057" spans="1:17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s="9">
        <f t="shared" si="48"/>
        <v>42406.992418981477</v>
      </c>
      <c r="L1057" s="9">
        <f t="shared" si="49"/>
        <v>42436.992418981477</v>
      </c>
      <c r="M1057" s="10">
        <f t="shared" si="50"/>
        <v>2016</v>
      </c>
      <c r="N1057" t="b">
        <v>0</v>
      </c>
      <c r="O1057">
        <v>0</v>
      </c>
      <c r="P1057" t="b">
        <v>0</v>
      </c>
      <c r="Q1057" t="s">
        <v>8279</v>
      </c>
    </row>
    <row r="1058" spans="1:17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s="9">
        <f t="shared" si="48"/>
        <v>42058.719641203701</v>
      </c>
      <c r="L1058" s="9">
        <f t="shared" si="49"/>
        <v>42118.677974537044</v>
      </c>
      <c r="M1058" s="10">
        <f t="shared" si="50"/>
        <v>2015</v>
      </c>
      <c r="N1058" t="b">
        <v>0</v>
      </c>
      <c r="O1058">
        <v>0</v>
      </c>
      <c r="P1058" t="b">
        <v>0</v>
      </c>
      <c r="Q1058" t="s">
        <v>8279</v>
      </c>
    </row>
    <row r="1059" spans="1:17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s="9">
        <f t="shared" si="48"/>
        <v>42678.871331018512</v>
      </c>
      <c r="L1059" s="9">
        <f t="shared" si="49"/>
        <v>42708.912997685184</v>
      </c>
      <c r="M1059" s="10">
        <f t="shared" si="50"/>
        <v>2016</v>
      </c>
      <c r="N1059" t="b">
        <v>0</v>
      </c>
      <c r="O1059">
        <v>0</v>
      </c>
      <c r="P1059" t="b">
        <v>0</v>
      </c>
      <c r="Q1059" t="s">
        <v>8279</v>
      </c>
    </row>
    <row r="1060" spans="1:17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s="9">
        <f t="shared" si="48"/>
        <v>42047.900960648149</v>
      </c>
      <c r="L1060" s="9">
        <f t="shared" si="49"/>
        <v>42089</v>
      </c>
      <c r="M1060" s="10">
        <f t="shared" si="50"/>
        <v>2015</v>
      </c>
      <c r="N1060" t="b">
        <v>0</v>
      </c>
      <c r="O1060">
        <v>0</v>
      </c>
      <c r="P1060" t="b">
        <v>0</v>
      </c>
      <c r="Q1060" t="s">
        <v>8279</v>
      </c>
    </row>
    <row r="1061" spans="1:17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s="9">
        <f t="shared" si="48"/>
        <v>42046.79</v>
      </c>
      <c r="L1061" s="9">
        <f t="shared" si="49"/>
        <v>42076.748333333337</v>
      </c>
      <c r="M1061" s="10">
        <f t="shared" si="50"/>
        <v>2015</v>
      </c>
      <c r="N1061" t="b">
        <v>0</v>
      </c>
      <c r="O1061">
        <v>0</v>
      </c>
      <c r="P1061" t="b">
        <v>0</v>
      </c>
      <c r="Q1061" t="s">
        <v>8279</v>
      </c>
    </row>
    <row r="1062" spans="1:17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s="9">
        <f t="shared" si="48"/>
        <v>42079.913113425922</v>
      </c>
      <c r="L1062" s="9">
        <f t="shared" si="49"/>
        <v>42109.913113425922</v>
      </c>
      <c r="M1062" s="10">
        <f t="shared" si="50"/>
        <v>2015</v>
      </c>
      <c r="N1062" t="b">
        <v>0</v>
      </c>
      <c r="O1062">
        <v>1</v>
      </c>
      <c r="P1062" t="b">
        <v>0</v>
      </c>
      <c r="Q1062" t="s">
        <v>8279</v>
      </c>
    </row>
    <row r="1063" spans="1:17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s="9">
        <f t="shared" si="48"/>
        <v>42432.276712962965</v>
      </c>
      <c r="L1063" s="9">
        <f t="shared" si="49"/>
        <v>42492.041666666672</v>
      </c>
      <c r="M1063" s="10">
        <f t="shared" si="50"/>
        <v>2016</v>
      </c>
      <c r="N1063" t="b">
        <v>0</v>
      </c>
      <c r="O1063">
        <v>0</v>
      </c>
      <c r="P1063" t="b">
        <v>0</v>
      </c>
      <c r="Q1063" t="s">
        <v>8279</v>
      </c>
    </row>
    <row r="1064" spans="1:17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s="9">
        <f t="shared" si="48"/>
        <v>42556.807187500002</v>
      </c>
      <c r="L1064" s="9">
        <f t="shared" si="49"/>
        <v>42563.807187500002</v>
      </c>
      <c r="M1064" s="10">
        <f t="shared" si="50"/>
        <v>2016</v>
      </c>
      <c r="N1064" t="b">
        <v>0</v>
      </c>
      <c r="O1064">
        <v>4</v>
      </c>
      <c r="P1064" t="b">
        <v>0</v>
      </c>
      <c r="Q1064" t="s">
        <v>8279</v>
      </c>
    </row>
    <row r="1065" spans="1:17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s="9">
        <f t="shared" si="48"/>
        <v>42583.030810185184</v>
      </c>
      <c r="L1065" s="9">
        <f t="shared" si="49"/>
        <v>42613.030810185184</v>
      </c>
      <c r="M1065" s="10">
        <f t="shared" si="50"/>
        <v>2016</v>
      </c>
      <c r="N1065" t="b">
        <v>0</v>
      </c>
      <c r="O1065">
        <v>0</v>
      </c>
      <c r="P1065" t="b">
        <v>0</v>
      </c>
      <c r="Q1065" t="s">
        <v>8279</v>
      </c>
    </row>
    <row r="1066" spans="1:17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s="9">
        <f t="shared" si="48"/>
        <v>41417.228043981479</v>
      </c>
      <c r="L1066" s="9">
        <f t="shared" si="49"/>
        <v>41462.228043981479</v>
      </c>
      <c r="M1066" s="10">
        <f t="shared" si="50"/>
        <v>2013</v>
      </c>
      <c r="N1066" t="b">
        <v>0</v>
      </c>
      <c r="O1066">
        <v>123</v>
      </c>
      <c r="P1066" t="b">
        <v>0</v>
      </c>
      <c r="Q1066" t="s">
        <v>8280</v>
      </c>
    </row>
    <row r="1067" spans="1:17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s="9">
        <f t="shared" si="48"/>
        <v>41661.381041666667</v>
      </c>
      <c r="L1067" s="9">
        <f t="shared" si="49"/>
        <v>41689.381041666667</v>
      </c>
      <c r="M1067" s="10">
        <f t="shared" si="50"/>
        <v>2014</v>
      </c>
      <c r="N1067" t="b">
        <v>0</v>
      </c>
      <c r="O1067">
        <v>5</v>
      </c>
      <c r="P1067" t="b">
        <v>0</v>
      </c>
      <c r="Q1067" t="s">
        <v>8280</v>
      </c>
    </row>
    <row r="1068" spans="1:17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s="9">
        <f t="shared" si="48"/>
        <v>41445.962754629632</v>
      </c>
      <c r="L1068" s="9">
        <f t="shared" si="49"/>
        <v>41490.962754629632</v>
      </c>
      <c r="M1068" s="10">
        <f t="shared" si="50"/>
        <v>2013</v>
      </c>
      <c r="N1068" t="b">
        <v>0</v>
      </c>
      <c r="O1068">
        <v>148</v>
      </c>
      <c r="P1068" t="b">
        <v>0</v>
      </c>
      <c r="Q1068" t="s">
        <v>8280</v>
      </c>
    </row>
    <row r="1069" spans="1:17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s="9">
        <f t="shared" si="48"/>
        <v>41599.855682870373</v>
      </c>
      <c r="L1069" s="9">
        <f t="shared" si="49"/>
        <v>41629.855682870373</v>
      </c>
      <c r="M1069" s="10">
        <f t="shared" si="50"/>
        <v>2013</v>
      </c>
      <c r="N1069" t="b">
        <v>0</v>
      </c>
      <c r="O1069">
        <v>10</v>
      </c>
      <c r="P1069" t="b">
        <v>0</v>
      </c>
      <c r="Q1069" t="s">
        <v>8280</v>
      </c>
    </row>
    <row r="1070" spans="1:17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s="9">
        <f t="shared" si="48"/>
        <v>42440.371111111104</v>
      </c>
      <c r="L1070" s="9">
        <f t="shared" si="49"/>
        <v>42470.329444444447</v>
      </c>
      <c r="M1070" s="10">
        <f t="shared" si="50"/>
        <v>2016</v>
      </c>
      <c r="N1070" t="b">
        <v>0</v>
      </c>
      <c r="O1070">
        <v>4</v>
      </c>
      <c r="P1070" t="b">
        <v>0</v>
      </c>
      <c r="Q1070" t="s">
        <v>8280</v>
      </c>
    </row>
    <row r="1071" spans="1:17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s="9">
        <f t="shared" si="48"/>
        <v>41572.229849537034</v>
      </c>
      <c r="L1071" s="9">
        <f t="shared" si="49"/>
        <v>41604.271516203706</v>
      </c>
      <c r="M1071" s="10">
        <f t="shared" si="50"/>
        <v>2013</v>
      </c>
      <c r="N1071" t="b">
        <v>0</v>
      </c>
      <c r="O1071">
        <v>21</v>
      </c>
      <c r="P1071" t="b">
        <v>0</v>
      </c>
      <c r="Q1071" t="s">
        <v>8280</v>
      </c>
    </row>
    <row r="1072" spans="1:17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s="9">
        <f t="shared" si="48"/>
        <v>41163.011828703704</v>
      </c>
      <c r="L1072" s="9">
        <f t="shared" si="49"/>
        <v>41183.011828703704</v>
      </c>
      <c r="M1072" s="10">
        <f t="shared" si="50"/>
        <v>2012</v>
      </c>
      <c r="N1072" t="b">
        <v>0</v>
      </c>
      <c r="O1072">
        <v>2</v>
      </c>
      <c r="P1072" t="b">
        <v>0</v>
      </c>
      <c r="Q1072" t="s">
        <v>8280</v>
      </c>
    </row>
    <row r="1073" spans="1:17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s="9">
        <f t="shared" si="48"/>
        <v>42295.753391203703</v>
      </c>
      <c r="L1073" s="9">
        <f t="shared" si="49"/>
        <v>42325.795057870375</v>
      </c>
      <c r="M1073" s="10">
        <f t="shared" si="50"/>
        <v>2015</v>
      </c>
      <c r="N1073" t="b">
        <v>0</v>
      </c>
      <c r="O1073">
        <v>0</v>
      </c>
      <c r="P1073" t="b">
        <v>0</v>
      </c>
      <c r="Q1073" t="s">
        <v>8280</v>
      </c>
    </row>
    <row r="1074" spans="1:17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s="9">
        <f t="shared" si="48"/>
        <v>41645.832141203704</v>
      </c>
      <c r="L1074" s="9">
        <f t="shared" si="49"/>
        <v>41675.832141203704</v>
      </c>
      <c r="M1074" s="10">
        <f t="shared" si="50"/>
        <v>2014</v>
      </c>
      <c r="N1074" t="b">
        <v>0</v>
      </c>
      <c r="O1074">
        <v>4</v>
      </c>
      <c r="P1074" t="b">
        <v>0</v>
      </c>
      <c r="Q1074" t="s">
        <v>8280</v>
      </c>
    </row>
    <row r="1075" spans="1:17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s="9">
        <f t="shared" si="48"/>
        <v>40802.964594907404</v>
      </c>
      <c r="L1075" s="9">
        <f t="shared" si="49"/>
        <v>40832.964594907404</v>
      </c>
      <c r="M1075" s="10">
        <f t="shared" si="50"/>
        <v>2011</v>
      </c>
      <c r="N1075" t="b">
        <v>0</v>
      </c>
      <c r="O1075">
        <v>1</v>
      </c>
      <c r="P1075" t="b">
        <v>0</v>
      </c>
      <c r="Q1075" t="s">
        <v>8280</v>
      </c>
    </row>
    <row r="1076" spans="1:17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s="9">
        <f t="shared" si="48"/>
        <v>41613.172974537039</v>
      </c>
      <c r="L1076" s="9">
        <f t="shared" si="49"/>
        <v>41643.172974537039</v>
      </c>
      <c r="M1076" s="10">
        <f t="shared" si="50"/>
        <v>2014</v>
      </c>
      <c r="N1076" t="b">
        <v>0</v>
      </c>
      <c r="O1076">
        <v>30</v>
      </c>
      <c r="P1076" t="b">
        <v>0</v>
      </c>
      <c r="Q1076" t="s">
        <v>8280</v>
      </c>
    </row>
    <row r="1077" spans="1:17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s="9">
        <f t="shared" si="48"/>
        <v>41005.904120370367</v>
      </c>
      <c r="L1077" s="9">
        <f t="shared" si="49"/>
        <v>41035.904120370367</v>
      </c>
      <c r="M1077" s="10">
        <f t="shared" si="50"/>
        <v>2012</v>
      </c>
      <c r="N1077" t="b">
        <v>0</v>
      </c>
      <c r="O1077">
        <v>3</v>
      </c>
      <c r="P1077" t="b">
        <v>0</v>
      </c>
      <c r="Q1077" t="s">
        <v>8280</v>
      </c>
    </row>
    <row r="1078" spans="1:17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s="9">
        <f t="shared" si="48"/>
        <v>41838.377893518518</v>
      </c>
      <c r="L1078" s="9">
        <f t="shared" si="49"/>
        <v>41893.377893518518</v>
      </c>
      <c r="M1078" s="10">
        <f t="shared" si="50"/>
        <v>2014</v>
      </c>
      <c r="N1078" t="b">
        <v>0</v>
      </c>
      <c r="O1078">
        <v>975</v>
      </c>
      <c r="P1078" t="b">
        <v>0</v>
      </c>
      <c r="Q1078" t="s">
        <v>8280</v>
      </c>
    </row>
    <row r="1079" spans="1:17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s="9">
        <f t="shared" si="48"/>
        <v>42353.16679398148</v>
      </c>
      <c r="L1079" s="9">
        <f t="shared" si="49"/>
        <v>42383.16679398148</v>
      </c>
      <c r="M1079" s="10">
        <f t="shared" si="50"/>
        <v>2016</v>
      </c>
      <c r="N1079" t="b">
        <v>0</v>
      </c>
      <c r="O1079">
        <v>167</v>
      </c>
      <c r="P1079" t="b">
        <v>0</v>
      </c>
      <c r="Q1079" t="s">
        <v>8280</v>
      </c>
    </row>
    <row r="1080" spans="1:17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s="9">
        <f t="shared" si="48"/>
        <v>40701.195844907408</v>
      </c>
      <c r="L1080" s="9">
        <f t="shared" si="49"/>
        <v>40746.195844907408</v>
      </c>
      <c r="M1080" s="10">
        <f t="shared" si="50"/>
        <v>2011</v>
      </c>
      <c r="N1080" t="b">
        <v>0</v>
      </c>
      <c r="O1080">
        <v>5</v>
      </c>
      <c r="P1080" t="b">
        <v>0</v>
      </c>
      <c r="Q1080" t="s">
        <v>8280</v>
      </c>
    </row>
    <row r="1081" spans="1:17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s="9">
        <f t="shared" si="48"/>
        <v>42479.566388888896</v>
      </c>
      <c r="L1081" s="9">
        <f t="shared" si="49"/>
        <v>42504.566388888896</v>
      </c>
      <c r="M1081" s="10">
        <f t="shared" si="50"/>
        <v>2016</v>
      </c>
      <c r="N1081" t="b">
        <v>0</v>
      </c>
      <c r="O1081">
        <v>18</v>
      </c>
      <c r="P1081" t="b">
        <v>0</v>
      </c>
      <c r="Q1081" t="s">
        <v>8280</v>
      </c>
    </row>
    <row r="1082" spans="1:17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s="9">
        <f t="shared" si="48"/>
        <v>41740.138113425928</v>
      </c>
      <c r="L1082" s="9">
        <f t="shared" si="49"/>
        <v>41770.138113425928</v>
      </c>
      <c r="M1082" s="10">
        <f t="shared" si="50"/>
        <v>2014</v>
      </c>
      <c r="N1082" t="b">
        <v>0</v>
      </c>
      <c r="O1082">
        <v>98</v>
      </c>
      <c r="P1082" t="b">
        <v>0</v>
      </c>
      <c r="Q1082" t="s">
        <v>8280</v>
      </c>
    </row>
    <row r="1083" spans="1:17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s="9">
        <f t="shared" si="48"/>
        <v>42002.926990740743</v>
      </c>
      <c r="L1083" s="9">
        <f t="shared" si="49"/>
        <v>42032.926990740743</v>
      </c>
      <c r="M1083" s="10">
        <f t="shared" si="50"/>
        <v>2015</v>
      </c>
      <c r="N1083" t="b">
        <v>0</v>
      </c>
      <c r="O1083">
        <v>4</v>
      </c>
      <c r="P1083" t="b">
        <v>0</v>
      </c>
      <c r="Q1083" t="s">
        <v>8280</v>
      </c>
    </row>
    <row r="1084" spans="1:17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s="9">
        <f t="shared" si="48"/>
        <v>41101.906111111115</v>
      </c>
      <c r="L1084" s="9">
        <f t="shared" si="49"/>
        <v>41131.906111111115</v>
      </c>
      <c r="M1084" s="10">
        <f t="shared" si="50"/>
        <v>2012</v>
      </c>
      <c r="N1084" t="b">
        <v>0</v>
      </c>
      <c r="O1084">
        <v>3</v>
      </c>
      <c r="P1084" t="b">
        <v>0</v>
      </c>
      <c r="Q1084" t="s">
        <v>8280</v>
      </c>
    </row>
    <row r="1085" spans="1:17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s="9">
        <f t="shared" si="48"/>
        <v>41793.659525462965</v>
      </c>
      <c r="L1085" s="9">
        <f t="shared" si="49"/>
        <v>41853.659525462965</v>
      </c>
      <c r="M1085" s="10">
        <f t="shared" si="50"/>
        <v>2014</v>
      </c>
      <c r="N1085" t="b">
        <v>0</v>
      </c>
      <c r="O1085">
        <v>1</v>
      </c>
      <c r="P1085" t="b">
        <v>0</v>
      </c>
      <c r="Q1085" t="s">
        <v>8280</v>
      </c>
    </row>
    <row r="1086" spans="1:17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s="9">
        <f t="shared" si="48"/>
        <v>41829.912083333329</v>
      </c>
      <c r="L1086" s="9">
        <f t="shared" si="49"/>
        <v>41859.912083333329</v>
      </c>
      <c r="M1086" s="10">
        <f t="shared" si="50"/>
        <v>2014</v>
      </c>
      <c r="N1086" t="b">
        <v>0</v>
      </c>
      <c r="O1086">
        <v>0</v>
      </c>
      <c r="P1086" t="b">
        <v>0</v>
      </c>
      <c r="Q1086" t="s">
        <v>8280</v>
      </c>
    </row>
    <row r="1087" spans="1:17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s="9">
        <f t="shared" si="48"/>
        <v>42413.671006944445</v>
      </c>
      <c r="L1087" s="9">
        <f t="shared" si="49"/>
        <v>42443.629340277781</v>
      </c>
      <c r="M1087" s="10">
        <f t="shared" si="50"/>
        <v>2016</v>
      </c>
      <c r="N1087" t="b">
        <v>0</v>
      </c>
      <c r="O1087">
        <v>9</v>
      </c>
      <c r="P1087" t="b">
        <v>0</v>
      </c>
      <c r="Q1087" t="s">
        <v>8280</v>
      </c>
    </row>
    <row r="1088" spans="1:17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s="9">
        <f t="shared" si="48"/>
        <v>41845.866793981484</v>
      </c>
      <c r="L1088" s="9">
        <f t="shared" si="49"/>
        <v>41875.866793981484</v>
      </c>
      <c r="M1088" s="10">
        <f t="shared" si="50"/>
        <v>2014</v>
      </c>
      <c r="N1088" t="b">
        <v>0</v>
      </c>
      <c r="O1088">
        <v>2</v>
      </c>
      <c r="P1088" t="b">
        <v>0</v>
      </c>
      <c r="Q1088" t="s">
        <v>8280</v>
      </c>
    </row>
    <row r="1089" spans="1:17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s="9">
        <f t="shared" si="48"/>
        <v>41775.713969907411</v>
      </c>
      <c r="L1089" s="9">
        <f t="shared" si="49"/>
        <v>41805.713969907411</v>
      </c>
      <c r="M1089" s="10">
        <f t="shared" si="50"/>
        <v>2014</v>
      </c>
      <c r="N1089" t="b">
        <v>0</v>
      </c>
      <c r="O1089">
        <v>0</v>
      </c>
      <c r="P1089" t="b">
        <v>0</v>
      </c>
      <c r="Q1089" t="s">
        <v>8280</v>
      </c>
    </row>
    <row r="1090" spans="1:17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s="9">
        <f t="shared" si="48"/>
        <v>41723.799386574072</v>
      </c>
      <c r="L1090" s="9">
        <f t="shared" si="49"/>
        <v>41753.799386574072</v>
      </c>
      <c r="M1090" s="10">
        <f t="shared" si="50"/>
        <v>2014</v>
      </c>
      <c r="N1090" t="b">
        <v>0</v>
      </c>
      <c r="O1090">
        <v>147</v>
      </c>
      <c r="P1090" t="b">
        <v>0</v>
      </c>
      <c r="Q1090" t="s">
        <v>8280</v>
      </c>
    </row>
    <row r="1091" spans="1:17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s="9">
        <f t="shared" ref="K1091:K1154" si="51">(((J1091/60)/60)/24)+DATE(1970,1,1)</f>
        <v>42151.189525462964</v>
      </c>
      <c r="L1091" s="9">
        <f t="shared" ref="L1091:L1154" si="52">(((I1091/60)/60)/24)+DATE(1970,1,1)</f>
        <v>42181.189525462964</v>
      </c>
      <c r="M1091" s="10">
        <f t="shared" ref="M1091:M1154" si="53">YEAR(L1091)</f>
        <v>2015</v>
      </c>
      <c r="N1091" t="b">
        <v>0</v>
      </c>
      <c r="O1091">
        <v>49</v>
      </c>
      <c r="P1091" t="b">
        <v>0</v>
      </c>
      <c r="Q1091" t="s">
        <v>8280</v>
      </c>
    </row>
    <row r="1092" spans="1:17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s="9">
        <f t="shared" si="51"/>
        <v>42123.185798611114</v>
      </c>
      <c r="L1092" s="9">
        <f t="shared" si="52"/>
        <v>42153.185798611114</v>
      </c>
      <c r="M1092" s="10">
        <f t="shared" si="53"/>
        <v>2015</v>
      </c>
      <c r="N1092" t="b">
        <v>0</v>
      </c>
      <c r="O1092">
        <v>1</v>
      </c>
      <c r="P1092" t="b">
        <v>0</v>
      </c>
      <c r="Q1092" t="s">
        <v>8280</v>
      </c>
    </row>
    <row r="1093" spans="1:17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s="9">
        <f t="shared" si="51"/>
        <v>42440.820277777777</v>
      </c>
      <c r="L1093" s="9">
        <f t="shared" si="52"/>
        <v>42470.778611111105</v>
      </c>
      <c r="M1093" s="10">
        <f t="shared" si="53"/>
        <v>2016</v>
      </c>
      <c r="N1093" t="b">
        <v>0</v>
      </c>
      <c r="O1093">
        <v>2</v>
      </c>
      <c r="P1093" t="b">
        <v>0</v>
      </c>
      <c r="Q1093" t="s">
        <v>8280</v>
      </c>
    </row>
    <row r="1094" spans="1:17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s="9">
        <f t="shared" si="51"/>
        <v>41250.025902777779</v>
      </c>
      <c r="L1094" s="9">
        <f t="shared" si="52"/>
        <v>41280.025902777779</v>
      </c>
      <c r="M1094" s="10">
        <f t="shared" si="53"/>
        <v>2013</v>
      </c>
      <c r="N1094" t="b">
        <v>0</v>
      </c>
      <c r="O1094">
        <v>7</v>
      </c>
      <c r="P1094" t="b">
        <v>0</v>
      </c>
      <c r="Q1094" t="s">
        <v>8280</v>
      </c>
    </row>
    <row r="1095" spans="1:17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s="9">
        <f t="shared" si="51"/>
        <v>42396.973807870367</v>
      </c>
      <c r="L1095" s="9">
        <f t="shared" si="52"/>
        <v>42411.973807870367</v>
      </c>
      <c r="M1095" s="10">
        <f t="shared" si="53"/>
        <v>2016</v>
      </c>
      <c r="N1095" t="b">
        <v>0</v>
      </c>
      <c r="O1095">
        <v>4</v>
      </c>
      <c r="P1095" t="b">
        <v>0</v>
      </c>
      <c r="Q1095" t="s">
        <v>8280</v>
      </c>
    </row>
    <row r="1096" spans="1:17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s="9">
        <f t="shared" si="51"/>
        <v>40795.713344907403</v>
      </c>
      <c r="L1096" s="9">
        <f t="shared" si="52"/>
        <v>40825.713344907403</v>
      </c>
      <c r="M1096" s="10">
        <f t="shared" si="53"/>
        <v>2011</v>
      </c>
      <c r="N1096" t="b">
        <v>0</v>
      </c>
      <c r="O1096">
        <v>27</v>
      </c>
      <c r="P1096" t="b">
        <v>0</v>
      </c>
      <c r="Q1096" t="s">
        <v>8280</v>
      </c>
    </row>
    <row r="1097" spans="1:17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s="9">
        <f t="shared" si="51"/>
        <v>41486.537268518521</v>
      </c>
      <c r="L1097" s="9">
        <f t="shared" si="52"/>
        <v>41516.537268518521</v>
      </c>
      <c r="M1097" s="10">
        <f t="shared" si="53"/>
        <v>2013</v>
      </c>
      <c r="N1097" t="b">
        <v>0</v>
      </c>
      <c r="O1097">
        <v>94</v>
      </c>
      <c r="P1097" t="b">
        <v>0</v>
      </c>
      <c r="Q1097" t="s">
        <v>8280</v>
      </c>
    </row>
    <row r="1098" spans="1:17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s="9">
        <f t="shared" si="51"/>
        <v>41885.51798611111</v>
      </c>
      <c r="L1098" s="9">
        <f t="shared" si="52"/>
        <v>41916.145833333336</v>
      </c>
      <c r="M1098" s="10">
        <f t="shared" si="53"/>
        <v>2014</v>
      </c>
      <c r="N1098" t="b">
        <v>0</v>
      </c>
      <c r="O1098">
        <v>29</v>
      </c>
      <c r="P1098" t="b">
        <v>0</v>
      </c>
      <c r="Q1098" t="s">
        <v>8280</v>
      </c>
    </row>
    <row r="1099" spans="1:17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s="9">
        <f t="shared" si="51"/>
        <v>41660.792557870373</v>
      </c>
      <c r="L1099" s="9">
        <f t="shared" si="52"/>
        <v>41700.792557870373</v>
      </c>
      <c r="M1099" s="10">
        <f t="shared" si="53"/>
        <v>2014</v>
      </c>
      <c r="N1099" t="b">
        <v>0</v>
      </c>
      <c r="O1099">
        <v>7</v>
      </c>
      <c r="P1099" t="b">
        <v>0</v>
      </c>
      <c r="Q1099" t="s">
        <v>8280</v>
      </c>
    </row>
    <row r="1100" spans="1:17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s="9">
        <f t="shared" si="51"/>
        <v>41712.762673611112</v>
      </c>
      <c r="L1100" s="9">
        <f t="shared" si="52"/>
        <v>41742.762673611112</v>
      </c>
      <c r="M1100" s="10">
        <f t="shared" si="53"/>
        <v>2014</v>
      </c>
      <c r="N1100" t="b">
        <v>0</v>
      </c>
      <c r="O1100">
        <v>22</v>
      </c>
      <c r="P1100" t="b">
        <v>0</v>
      </c>
      <c r="Q1100" t="s">
        <v>8280</v>
      </c>
    </row>
    <row r="1101" spans="1:17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s="9">
        <f t="shared" si="51"/>
        <v>42107.836435185185</v>
      </c>
      <c r="L1101" s="9">
        <f t="shared" si="52"/>
        <v>42137.836435185185</v>
      </c>
      <c r="M1101" s="10">
        <f t="shared" si="53"/>
        <v>2015</v>
      </c>
      <c r="N1101" t="b">
        <v>0</v>
      </c>
      <c r="O1101">
        <v>1</v>
      </c>
      <c r="P1101" t="b">
        <v>0</v>
      </c>
      <c r="Q1101" t="s">
        <v>8280</v>
      </c>
    </row>
    <row r="1102" spans="1:17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s="9">
        <f t="shared" si="51"/>
        <v>42384.110775462963</v>
      </c>
      <c r="L1102" s="9">
        <f t="shared" si="52"/>
        <v>42414.110775462963</v>
      </c>
      <c r="M1102" s="10">
        <f t="shared" si="53"/>
        <v>2016</v>
      </c>
      <c r="N1102" t="b">
        <v>0</v>
      </c>
      <c r="O1102">
        <v>10</v>
      </c>
      <c r="P1102" t="b">
        <v>0</v>
      </c>
      <c r="Q1102" t="s">
        <v>8280</v>
      </c>
    </row>
    <row r="1103" spans="1:17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s="9">
        <f t="shared" si="51"/>
        <v>42538.77243055556</v>
      </c>
      <c r="L1103" s="9">
        <f t="shared" si="52"/>
        <v>42565.758333333331</v>
      </c>
      <c r="M1103" s="10">
        <f t="shared" si="53"/>
        <v>2016</v>
      </c>
      <c r="N1103" t="b">
        <v>0</v>
      </c>
      <c r="O1103">
        <v>6</v>
      </c>
      <c r="P1103" t="b">
        <v>0</v>
      </c>
      <c r="Q1103" t="s">
        <v>8280</v>
      </c>
    </row>
    <row r="1104" spans="1:17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s="9">
        <f t="shared" si="51"/>
        <v>41577.045428240745</v>
      </c>
      <c r="L1104" s="9">
        <f t="shared" si="52"/>
        <v>41617.249305555553</v>
      </c>
      <c r="M1104" s="10">
        <f t="shared" si="53"/>
        <v>2013</v>
      </c>
      <c r="N1104" t="b">
        <v>0</v>
      </c>
      <c r="O1104">
        <v>24</v>
      </c>
      <c r="P1104" t="b">
        <v>0</v>
      </c>
      <c r="Q1104" t="s">
        <v>8280</v>
      </c>
    </row>
    <row r="1105" spans="1:17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s="9">
        <f t="shared" si="51"/>
        <v>42479.22210648148</v>
      </c>
      <c r="L1105" s="9">
        <f t="shared" si="52"/>
        <v>42539.22210648148</v>
      </c>
      <c r="M1105" s="10">
        <f t="shared" si="53"/>
        <v>2016</v>
      </c>
      <c r="N1105" t="b">
        <v>0</v>
      </c>
      <c r="O1105">
        <v>15</v>
      </c>
      <c r="P1105" t="b">
        <v>0</v>
      </c>
      <c r="Q1105" t="s">
        <v>8280</v>
      </c>
    </row>
    <row r="1106" spans="1:17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s="9">
        <f t="shared" si="51"/>
        <v>41771.40996527778</v>
      </c>
      <c r="L1106" s="9">
        <f t="shared" si="52"/>
        <v>41801.40996527778</v>
      </c>
      <c r="M1106" s="10">
        <f t="shared" si="53"/>
        <v>2014</v>
      </c>
      <c r="N1106" t="b">
        <v>0</v>
      </c>
      <c r="O1106">
        <v>37</v>
      </c>
      <c r="P1106" t="b">
        <v>0</v>
      </c>
      <c r="Q1106" t="s">
        <v>8280</v>
      </c>
    </row>
    <row r="1107" spans="1:17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s="9">
        <f t="shared" si="51"/>
        <v>41692.135729166665</v>
      </c>
      <c r="L1107" s="9">
        <f t="shared" si="52"/>
        <v>41722.0940625</v>
      </c>
      <c r="M1107" s="10">
        <f t="shared" si="53"/>
        <v>2014</v>
      </c>
      <c r="N1107" t="b">
        <v>0</v>
      </c>
      <c r="O1107">
        <v>20</v>
      </c>
      <c r="P1107" t="b">
        <v>0</v>
      </c>
      <c r="Q1107" t="s">
        <v>8280</v>
      </c>
    </row>
    <row r="1108" spans="1:17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s="9">
        <f t="shared" si="51"/>
        <v>40973.740451388891</v>
      </c>
      <c r="L1108" s="9">
        <f t="shared" si="52"/>
        <v>41003.698784722219</v>
      </c>
      <c r="M1108" s="10">
        <f t="shared" si="53"/>
        <v>2012</v>
      </c>
      <c r="N1108" t="b">
        <v>0</v>
      </c>
      <c r="O1108">
        <v>7</v>
      </c>
      <c r="P1108" t="b">
        <v>0</v>
      </c>
      <c r="Q1108" t="s">
        <v>8280</v>
      </c>
    </row>
    <row r="1109" spans="1:17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s="9">
        <f t="shared" si="51"/>
        <v>41813.861388888887</v>
      </c>
      <c r="L1109" s="9">
        <f t="shared" si="52"/>
        <v>41843.861388888887</v>
      </c>
      <c r="M1109" s="10">
        <f t="shared" si="53"/>
        <v>2014</v>
      </c>
      <c r="N1109" t="b">
        <v>0</v>
      </c>
      <c r="O1109">
        <v>0</v>
      </c>
      <c r="P1109" t="b">
        <v>0</v>
      </c>
      <c r="Q1109" t="s">
        <v>8280</v>
      </c>
    </row>
    <row r="1110" spans="1:17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s="9">
        <f t="shared" si="51"/>
        <v>40952.636979166666</v>
      </c>
      <c r="L1110" s="9">
        <f t="shared" si="52"/>
        <v>41012.595312500001</v>
      </c>
      <c r="M1110" s="10">
        <f t="shared" si="53"/>
        <v>2012</v>
      </c>
      <c r="N1110" t="b">
        <v>0</v>
      </c>
      <c r="O1110">
        <v>21</v>
      </c>
      <c r="P1110" t="b">
        <v>0</v>
      </c>
      <c r="Q1110" t="s">
        <v>8280</v>
      </c>
    </row>
    <row r="1111" spans="1:17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s="9">
        <f t="shared" si="51"/>
        <v>42662.752199074079</v>
      </c>
      <c r="L1111" s="9">
        <f t="shared" si="52"/>
        <v>42692.793865740736</v>
      </c>
      <c r="M1111" s="10">
        <f t="shared" si="53"/>
        <v>2016</v>
      </c>
      <c r="N1111" t="b">
        <v>0</v>
      </c>
      <c r="O1111">
        <v>3</v>
      </c>
      <c r="P1111" t="b">
        <v>0</v>
      </c>
      <c r="Q1111" t="s">
        <v>8280</v>
      </c>
    </row>
    <row r="1112" spans="1:17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s="9">
        <f t="shared" si="51"/>
        <v>41220.933124999996</v>
      </c>
      <c r="L1112" s="9">
        <f t="shared" si="52"/>
        <v>41250.933124999996</v>
      </c>
      <c r="M1112" s="10">
        <f t="shared" si="53"/>
        <v>2012</v>
      </c>
      <c r="N1112" t="b">
        <v>0</v>
      </c>
      <c r="O1112">
        <v>11</v>
      </c>
      <c r="P1112" t="b">
        <v>0</v>
      </c>
      <c r="Q1112" t="s">
        <v>8280</v>
      </c>
    </row>
    <row r="1113" spans="1:17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s="9">
        <f t="shared" si="51"/>
        <v>42347.203587962969</v>
      </c>
      <c r="L1113" s="9">
        <f t="shared" si="52"/>
        <v>42377.203587962969</v>
      </c>
      <c r="M1113" s="10">
        <f t="shared" si="53"/>
        <v>2016</v>
      </c>
      <c r="N1113" t="b">
        <v>0</v>
      </c>
      <c r="O1113">
        <v>1</v>
      </c>
      <c r="P1113" t="b">
        <v>0</v>
      </c>
      <c r="Q1113" t="s">
        <v>8280</v>
      </c>
    </row>
    <row r="1114" spans="1:17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s="9">
        <f t="shared" si="51"/>
        <v>41963.759386574078</v>
      </c>
      <c r="L1114" s="9">
        <f t="shared" si="52"/>
        <v>42023.354166666672</v>
      </c>
      <c r="M1114" s="10">
        <f t="shared" si="53"/>
        <v>2015</v>
      </c>
      <c r="N1114" t="b">
        <v>0</v>
      </c>
      <c r="O1114">
        <v>312</v>
      </c>
      <c r="P1114" t="b">
        <v>0</v>
      </c>
      <c r="Q1114" t="s">
        <v>8280</v>
      </c>
    </row>
    <row r="1115" spans="1:17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s="9">
        <f t="shared" si="51"/>
        <v>41835.977083333331</v>
      </c>
      <c r="L1115" s="9">
        <f t="shared" si="52"/>
        <v>41865.977083333331</v>
      </c>
      <c r="M1115" s="10">
        <f t="shared" si="53"/>
        <v>2014</v>
      </c>
      <c r="N1115" t="b">
        <v>0</v>
      </c>
      <c r="O1115">
        <v>1</v>
      </c>
      <c r="P1115" t="b">
        <v>0</v>
      </c>
      <c r="Q1115" t="s">
        <v>8280</v>
      </c>
    </row>
    <row r="1116" spans="1:17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s="9">
        <f t="shared" si="51"/>
        <v>41526.345914351856</v>
      </c>
      <c r="L1116" s="9">
        <f t="shared" si="52"/>
        <v>41556.345914351856</v>
      </c>
      <c r="M1116" s="10">
        <f t="shared" si="53"/>
        <v>2013</v>
      </c>
      <c r="N1116" t="b">
        <v>0</v>
      </c>
      <c r="O1116">
        <v>3</v>
      </c>
      <c r="P1116" t="b">
        <v>0</v>
      </c>
      <c r="Q1116" t="s">
        <v>8280</v>
      </c>
    </row>
    <row r="1117" spans="1:17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s="9">
        <f t="shared" si="51"/>
        <v>42429.695543981477</v>
      </c>
      <c r="L1117" s="9">
        <f t="shared" si="52"/>
        <v>42459.653877314813</v>
      </c>
      <c r="M1117" s="10">
        <f t="shared" si="53"/>
        <v>2016</v>
      </c>
      <c r="N1117" t="b">
        <v>0</v>
      </c>
      <c r="O1117">
        <v>4</v>
      </c>
      <c r="P1117" t="b">
        <v>0</v>
      </c>
      <c r="Q1117" t="s">
        <v>8280</v>
      </c>
    </row>
    <row r="1118" spans="1:17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s="9">
        <f t="shared" si="51"/>
        <v>41009.847314814811</v>
      </c>
      <c r="L1118" s="9">
        <f t="shared" si="52"/>
        <v>41069.847314814811</v>
      </c>
      <c r="M1118" s="10">
        <f t="shared" si="53"/>
        <v>2012</v>
      </c>
      <c r="N1118" t="b">
        <v>0</v>
      </c>
      <c r="O1118">
        <v>10</v>
      </c>
      <c r="P1118" t="b">
        <v>0</v>
      </c>
      <c r="Q1118" t="s">
        <v>8280</v>
      </c>
    </row>
    <row r="1119" spans="1:17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s="9">
        <f t="shared" si="51"/>
        <v>42333.598530092597</v>
      </c>
      <c r="L1119" s="9">
        <f t="shared" si="52"/>
        <v>42363.598530092597</v>
      </c>
      <c r="M1119" s="10">
        <f t="shared" si="53"/>
        <v>2015</v>
      </c>
      <c r="N1119" t="b">
        <v>0</v>
      </c>
      <c r="O1119">
        <v>8</v>
      </c>
      <c r="P1119" t="b">
        <v>0</v>
      </c>
      <c r="Q1119" t="s">
        <v>8280</v>
      </c>
    </row>
    <row r="1120" spans="1:17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s="9">
        <f t="shared" si="51"/>
        <v>41704.16642361111</v>
      </c>
      <c r="L1120" s="9">
        <f t="shared" si="52"/>
        <v>41734.124756944446</v>
      </c>
      <c r="M1120" s="10">
        <f t="shared" si="53"/>
        <v>2014</v>
      </c>
      <c r="N1120" t="b">
        <v>0</v>
      </c>
      <c r="O1120">
        <v>3</v>
      </c>
      <c r="P1120" t="b">
        <v>0</v>
      </c>
      <c r="Q1120" t="s">
        <v>8280</v>
      </c>
    </row>
    <row r="1121" spans="1:17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s="9">
        <f t="shared" si="51"/>
        <v>41722.792407407411</v>
      </c>
      <c r="L1121" s="9">
        <f t="shared" si="52"/>
        <v>41735.792407407411</v>
      </c>
      <c r="M1121" s="10">
        <f t="shared" si="53"/>
        <v>2014</v>
      </c>
      <c r="N1121" t="b">
        <v>0</v>
      </c>
      <c r="O1121">
        <v>1</v>
      </c>
      <c r="P1121" t="b">
        <v>0</v>
      </c>
      <c r="Q1121" t="s">
        <v>8280</v>
      </c>
    </row>
    <row r="1122" spans="1:17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s="9">
        <f t="shared" si="51"/>
        <v>40799.872685185182</v>
      </c>
      <c r="L1122" s="9">
        <f t="shared" si="52"/>
        <v>40844.872685185182</v>
      </c>
      <c r="M1122" s="10">
        <f t="shared" si="53"/>
        <v>2011</v>
      </c>
      <c r="N1122" t="b">
        <v>0</v>
      </c>
      <c r="O1122">
        <v>0</v>
      </c>
      <c r="P1122" t="b">
        <v>0</v>
      </c>
      <c r="Q1122" t="s">
        <v>8280</v>
      </c>
    </row>
    <row r="1123" spans="1:17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s="9">
        <f t="shared" si="51"/>
        <v>42412.934212962966</v>
      </c>
      <c r="L1123" s="9">
        <f t="shared" si="52"/>
        <v>42442.892546296294</v>
      </c>
      <c r="M1123" s="10">
        <f t="shared" si="53"/>
        <v>2016</v>
      </c>
      <c r="N1123" t="b">
        <v>0</v>
      </c>
      <c r="O1123">
        <v>5</v>
      </c>
      <c r="P1123" t="b">
        <v>0</v>
      </c>
      <c r="Q1123" t="s">
        <v>8280</v>
      </c>
    </row>
    <row r="1124" spans="1:17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s="9">
        <f t="shared" si="51"/>
        <v>41410.703993055555</v>
      </c>
      <c r="L1124" s="9">
        <f t="shared" si="52"/>
        <v>41424.703993055555</v>
      </c>
      <c r="M1124" s="10">
        <f t="shared" si="53"/>
        <v>2013</v>
      </c>
      <c r="N1124" t="b">
        <v>0</v>
      </c>
      <c r="O1124">
        <v>0</v>
      </c>
      <c r="P1124" t="b">
        <v>0</v>
      </c>
      <c r="Q1124" t="s">
        <v>8280</v>
      </c>
    </row>
    <row r="1125" spans="1:17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s="9">
        <f t="shared" si="51"/>
        <v>41718.5237037037</v>
      </c>
      <c r="L1125" s="9">
        <f t="shared" si="52"/>
        <v>41748.5237037037</v>
      </c>
      <c r="M1125" s="10">
        <f t="shared" si="53"/>
        <v>2014</v>
      </c>
      <c r="N1125" t="b">
        <v>0</v>
      </c>
      <c r="O1125">
        <v>3</v>
      </c>
      <c r="P1125" t="b">
        <v>0</v>
      </c>
      <c r="Q1125" t="s">
        <v>8280</v>
      </c>
    </row>
    <row r="1126" spans="1:17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s="9">
        <f t="shared" si="51"/>
        <v>42094.667256944449</v>
      </c>
      <c r="L1126" s="9">
        <f t="shared" si="52"/>
        <v>42124.667256944449</v>
      </c>
      <c r="M1126" s="10">
        <f t="shared" si="53"/>
        <v>2015</v>
      </c>
      <c r="N1126" t="b">
        <v>0</v>
      </c>
      <c r="O1126">
        <v>7</v>
      </c>
      <c r="P1126" t="b">
        <v>0</v>
      </c>
      <c r="Q1126" t="s">
        <v>8281</v>
      </c>
    </row>
    <row r="1127" spans="1:17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s="9">
        <f t="shared" si="51"/>
        <v>42212.624189814815</v>
      </c>
      <c r="L1127" s="9">
        <f t="shared" si="52"/>
        <v>42272.624189814815</v>
      </c>
      <c r="M1127" s="10">
        <f t="shared" si="53"/>
        <v>2015</v>
      </c>
      <c r="N1127" t="b">
        <v>0</v>
      </c>
      <c r="O1127">
        <v>0</v>
      </c>
      <c r="P1127" t="b">
        <v>0</v>
      </c>
      <c r="Q1127" t="s">
        <v>8281</v>
      </c>
    </row>
    <row r="1128" spans="1:17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s="9">
        <f t="shared" si="51"/>
        <v>42535.327476851846</v>
      </c>
      <c r="L1128" s="9">
        <f t="shared" si="52"/>
        <v>42565.327476851846</v>
      </c>
      <c r="M1128" s="10">
        <f t="shared" si="53"/>
        <v>2016</v>
      </c>
      <c r="N1128" t="b">
        <v>0</v>
      </c>
      <c r="O1128">
        <v>2</v>
      </c>
      <c r="P1128" t="b">
        <v>0</v>
      </c>
      <c r="Q1128" t="s">
        <v>8281</v>
      </c>
    </row>
    <row r="1129" spans="1:17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s="9">
        <f t="shared" si="51"/>
        <v>41926.854166666664</v>
      </c>
      <c r="L1129" s="9">
        <f t="shared" si="52"/>
        <v>41957.895833333328</v>
      </c>
      <c r="M1129" s="10">
        <f t="shared" si="53"/>
        <v>2014</v>
      </c>
      <c r="N1129" t="b">
        <v>0</v>
      </c>
      <c r="O1129">
        <v>23</v>
      </c>
      <c r="P1129" t="b">
        <v>0</v>
      </c>
      <c r="Q1129" t="s">
        <v>8281</v>
      </c>
    </row>
    <row r="1130" spans="1:17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s="9">
        <f t="shared" si="51"/>
        <v>41828.649502314816</v>
      </c>
      <c r="L1130" s="9">
        <f t="shared" si="52"/>
        <v>41858.649502314816</v>
      </c>
      <c r="M1130" s="10">
        <f t="shared" si="53"/>
        <v>2014</v>
      </c>
      <c r="N1130" t="b">
        <v>0</v>
      </c>
      <c r="O1130">
        <v>1</v>
      </c>
      <c r="P1130" t="b">
        <v>0</v>
      </c>
      <c r="Q1130" t="s">
        <v>8281</v>
      </c>
    </row>
    <row r="1131" spans="1:17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s="9">
        <f t="shared" si="51"/>
        <v>42496.264965277776</v>
      </c>
      <c r="L1131" s="9">
        <f t="shared" si="52"/>
        <v>42526.264965277776</v>
      </c>
      <c r="M1131" s="10">
        <f t="shared" si="53"/>
        <v>2016</v>
      </c>
      <c r="N1131" t="b">
        <v>0</v>
      </c>
      <c r="O1131">
        <v>2</v>
      </c>
      <c r="P1131" t="b">
        <v>0</v>
      </c>
      <c r="Q1131" t="s">
        <v>8281</v>
      </c>
    </row>
    <row r="1132" spans="1:17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s="9">
        <f t="shared" si="51"/>
        <v>41908.996527777781</v>
      </c>
      <c r="L1132" s="9">
        <f t="shared" si="52"/>
        <v>41969.038194444445</v>
      </c>
      <c r="M1132" s="10">
        <f t="shared" si="53"/>
        <v>2014</v>
      </c>
      <c r="N1132" t="b">
        <v>0</v>
      </c>
      <c r="O1132">
        <v>3</v>
      </c>
      <c r="P1132" t="b">
        <v>0</v>
      </c>
      <c r="Q1132" t="s">
        <v>8281</v>
      </c>
    </row>
    <row r="1133" spans="1:17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s="9">
        <f t="shared" si="51"/>
        <v>42332.908194444448</v>
      </c>
      <c r="L1133" s="9">
        <f t="shared" si="52"/>
        <v>42362.908194444448</v>
      </c>
      <c r="M1133" s="10">
        <f t="shared" si="53"/>
        <v>2015</v>
      </c>
      <c r="N1133" t="b">
        <v>0</v>
      </c>
      <c r="O1133">
        <v>0</v>
      </c>
      <c r="P1133" t="b">
        <v>0</v>
      </c>
      <c r="Q1133" t="s">
        <v>8281</v>
      </c>
    </row>
    <row r="1134" spans="1:17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s="9">
        <f t="shared" si="51"/>
        <v>42706.115405092598</v>
      </c>
      <c r="L1134" s="9">
        <f t="shared" si="52"/>
        <v>42736.115405092598</v>
      </c>
      <c r="M1134" s="10">
        <f t="shared" si="53"/>
        <v>2017</v>
      </c>
      <c r="N1134" t="b">
        <v>0</v>
      </c>
      <c r="O1134">
        <v>13</v>
      </c>
      <c r="P1134" t="b">
        <v>0</v>
      </c>
      <c r="Q1134" t="s">
        <v>8281</v>
      </c>
    </row>
    <row r="1135" spans="1:17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s="9">
        <f t="shared" si="51"/>
        <v>41821.407187500001</v>
      </c>
      <c r="L1135" s="9">
        <f t="shared" si="52"/>
        <v>41851.407187500001</v>
      </c>
      <c r="M1135" s="10">
        <f t="shared" si="53"/>
        <v>2014</v>
      </c>
      <c r="N1135" t="b">
        <v>0</v>
      </c>
      <c r="O1135">
        <v>1</v>
      </c>
      <c r="P1135" t="b">
        <v>0</v>
      </c>
      <c r="Q1135" t="s">
        <v>8281</v>
      </c>
    </row>
    <row r="1136" spans="1:17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s="9">
        <f t="shared" si="51"/>
        <v>41958.285046296296</v>
      </c>
      <c r="L1136" s="9">
        <f t="shared" si="52"/>
        <v>41972.189583333333</v>
      </c>
      <c r="M1136" s="10">
        <f t="shared" si="53"/>
        <v>2014</v>
      </c>
      <c r="N1136" t="b">
        <v>0</v>
      </c>
      <c r="O1136">
        <v>1</v>
      </c>
      <c r="P1136" t="b">
        <v>0</v>
      </c>
      <c r="Q1136" t="s">
        <v>8281</v>
      </c>
    </row>
    <row r="1137" spans="1:17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s="9">
        <f t="shared" si="51"/>
        <v>42558.989513888882</v>
      </c>
      <c r="L1137" s="9">
        <f t="shared" si="52"/>
        <v>42588.989513888882</v>
      </c>
      <c r="M1137" s="10">
        <f t="shared" si="53"/>
        <v>2016</v>
      </c>
      <c r="N1137" t="b">
        <v>0</v>
      </c>
      <c r="O1137">
        <v>1</v>
      </c>
      <c r="P1137" t="b">
        <v>0</v>
      </c>
      <c r="Q1137" t="s">
        <v>8281</v>
      </c>
    </row>
    <row r="1138" spans="1:17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s="9">
        <f t="shared" si="51"/>
        <v>42327.671631944439</v>
      </c>
      <c r="L1138" s="9">
        <f t="shared" si="52"/>
        <v>42357.671631944439</v>
      </c>
      <c r="M1138" s="10">
        <f t="shared" si="53"/>
        <v>2015</v>
      </c>
      <c r="N1138" t="b">
        <v>0</v>
      </c>
      <c r="O1138">
        <v>6</v>
      </c>
      <c r="P1138" t="b">
        <v>0</v>
      </c>
      <c r="Q1138" t="s">
        <v>8281</v>
      </c>
    </row>
    <row r="1139" spans="1:17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s="9">
        <f t="shared" si="51"/>
        <v>42453.819687499999</v>
      </c>
      <c r="L1139" s="9">
        <f t="shared" si="52"/>
        <v>42483.819687499999</v>
      </c>
      <c r="M1139" s="10">
        <f t="shared" si="53"/>
        <v>2016</v>
      </c>
      <c r="N1139" t="b">
        <v>0</v>
      </c>
      <c r="O1139">
        <v>39</v>
      </c>
      <c r="P1139" t="b">
        <v>0</v>
      </c>
      <c r="Q1139" t="s">
        <v>8281</v>
      </c>
    </row>
    <row r="1140" spans="1:17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s="9">
        <f t="shared" si="51"/>
        <v>42736.9066087963</v>
      </c>
      <c r="L1140" s="9">
        <f t="shared" si="52"/>
        <v>42756.9066087963</v>
      </c>
      <c r="M1140" s="10">
        <f t="shared" si="53"/>
        <v>2017</v>
      </c>
      <c r="N1140" t="b">
        <v>0</v>
      </c>
      <c r="O1140">
        <v>4</v>
      </c>
      <c r="P1140" t="b">
        <v>0</v>
      </c>
      <c r="Q1140" t="s">
        <v>8281</v>
      </c>
    </row>
    <row r="1141" spans="1:17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s="9">
        <f t="shared" si="51"/>
        <v>41975.347523148142</v>
      </c>
      <c r="L1141" s="9">
        <f t="shared" si="52"/>
        <v>42005.347523148142</v>
      </c>
      <c r="M1141" s="10">
        <f t="shared" si="53"/>
        <v>2015</v>
      </c>
      <c r="N1141" t="b">
        <v>0</v>
      </c>
      <c r="O1141">
        <v>1</v>
      </c>
      <c r="P1141" t="b">
        <v>0</v>
      </c>
      <c r="Q1141" t="s">
        <v>8281</v>
      </c>
    </row>
    <row r="1142" spans="1:17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s="9">
        <f t="shared" si="51"/>
        <v>42192.462048611109</v>
      </c>
      <c r="L1142" s="9">
        <f t="shared" si="52"/>
        <v>42222.462048611109</v>
      </c>
      <c r="M1142" s="10">
        <f t="shared" si="53"/>
        <v>2015</v>
      </c>
      <c r="N1142" t="b">
        <v>0</v>
      </c>
      <c r="O1142">
        <v>0</v>
      </c>
      <c r="P1142" t="b">
        <v>0</v>
      </c>
      <c r="Q1142" t="s">
        <v>8281</v>
      </c>
    </row>
    <row r="1143" spans="1:17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s="9">
        <f t="shared" si="51"/>
        <v>42164.699652777781</v>
      </c>
      <c r="L1143" s="9">
        <f t="shared" si="52"/>
        <v>42194.699652777781</v>
      </c>
      <c r="M1143" s="10">
        <f t="shared" si="53"/>
        <v>2015</v>
      </c>
      <c r="N1143" t="b">
        <v>0</v>
      </c>
      <c r="O1143">
        <v>0</v>
      </c>
      <c r="P1143" t="b">
        <v>0</v>
      </c>
      <c r="Q1143" t="s">
        <v>8281</v>
      </c>
    </row>
    <row r="1144" spans="1:17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s="9">
        <f t="shared" si="51"/>
        <v>42022.006099537044</v>
      </c>
      <c r="L1144" s="9">
        <f t="shared" si="52"/>
        <v>42052.006099537044</v>
      </c>
      <c r="M1144" s="10">
        <f t="shared" si="53"/>
        <v>2015</v>
      </c>
      <c r="N1144" t="b">
        <v>0</v>
      </c>
      <c r="O1144">
        <v>0</v>
      </c>
      <c r="P1144" t="b">
        <v>0</v>
      </c>
      <c r="Q1144" t="s">
        <v>8281</v>
      </c>
    </row>
    <row r="1145" spans="1:17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s="9">
        <f t="shared" si="51"/>
        <v>42325.19358796296</v>
      </c>
      <c r="L1145" s="9">
        <f t="shared" si="52"/>
        <v>42355.19358796296</v>
      </c>
      <c r="M1145" s="10">
        <f t="shared" si="53"/>
        <v>2015</v>
      </c>
      <c r="N1145" t="b">
        <v>0</v>
      </c>
      <c r="O1145">
        <v>8</v>
      </c>
      <c r="P1145" t="b">
        <v>0</v>
      </c>
      <c r="Q1145" t="s">
        <v>8281</v>
      </c>
    </row>
    <row r="1146" spans="1:17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s="9">
        <f t="shared" si="51"/>
        <v>42093.181944444441</v>
      </c>
      <c r="L1146" s="9">
        <f t="shared" si="52"/>
        <v>42123.181944444441</v>
      </c>
      <c r="M1146" s="10">
        <f t="shared" si="53"/>
        <v>2015</v>
      </c>
      <c r="N1146" t="b">
        <v>0</v>
      </c>
      <c r="O1146">
        <v>0</v>
      </c>
      <c r="P1146" t="b">
        <v>0</v>
      </c>
      <c r="Q1146" t="s">
        <v>8282</v>
      </c>
    </row>
    <row r="1147" spans="1:17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s="9">
        <f t="shared" si="51"/>
        <v>41854.747592592597</v>
      </c>
      <c r="L1147" s="9">
        <f t="shared" si="52"/>
        <v>41914.747592592597</v>
      </c>
      <c r="M1147" s="10">
        <f t="shared" si="53"/>
        <v>2014</v>
      </c>
      <c r="N1147" t="b">
        <v>0</v>
      </c>
      <c r="O1147">
        <v>1</v>
      </c>
      <c r="P1147" t="b">
        <v>0</v>
      </c>
      <c r="Q1147" t="s">
        <v>8282</v>
      </c>
    </row>
    <row r="1148" spans="1:17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s="9">
        <f t="shared" si="51"/>
        <v>41723.9533912037</v>
      </c>
      <c r="L1148" s="9">
        <f t="shared" si="52"/>
        <v>41761.9533912037</v>
      </c>
      <c r="M1148" s="10">
        <f t="shared" si="53"/>
        <v>2014</v>
      </c>
      <c r="N1148" t="b">
        <v>0</v>
      </c>
      <c r="O1148">
        <v>12</v>
      </c>
      <c r="P1148" t="b">
        <v>0</v>
      </c>
      <c r="Q1148" t="s">
        <v>8282</v>
      </c>
    </row>
    <row r="1149" spans="1:17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s="9">
        <f t="shared" si="51"/>
        <v>41871.972025462965</v>
      </c>
      <c r="L1149" s="9">
        <f t="shared" si="52"/>
        <v>41931.972025462965</v>
      </c>
      <c r="M1149" s="10">
        <f t="shared" si="53"/>
        <v>2014</v>
      </c>
      <c r="N1149" t="b">
        <v>0</v>
      </c>
      <c r="O1149">
        <v>0</v>
      </c>
      <c r="P1149" t="b">
        <v>0</v>
      </c>
      <c r="Q1149" t="s">
        <v>8282</v>
      </c>
    </row>
    <row r="1150" spans="1:17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s="9">
        <f t="shared" si="51"/>
        <v>42675.171076388884</v>
      </c>
      <c r="L1150" s="9">
        <f t="shared" si="52"/>
        <v>42705.212743055556</v>
      </c>
      <c r="M1150" s="10">
        <f t="shared" si="53"/>
        <v>2016</v>
      </c>
      <c r="N1150" t="b">
        <v>0</v>
      </c>
      <c r="O1150">
        <v>3</v>
      </c>
      <c r="P1150" t="b">
        <v>0</v>
      </c>
      <c r="Q1150" t="s">
        <v>8282</v>
      </c>
    </row>
    <row r="1151" spans="1:17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s="9">
        <f t="shared" si="51"/>
        <v>42507.71025462963</v>
      </c>
      <c r="L1151" s="9">
        <f t="shared" si="52"/>
        <v>42537.71025462963</v>
      </c>
      <c r="M1151" s="10">
        <f t="shared" si="53"/>
        <v>2016</v>
      </c>
      <c r="N1151" t="b">
        <v>0</v>
      </c>
      <c r="O1151">
        <v>2</v>
      </c>
      <c r="P1151" t="b">
        <v>0</v>
      </c>
      <c r="Q1151" t="s">
        <v>8282</v>
      </c>
    </row>
    <row r="1152" spans="1:17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s="9">
        <f t="shared" si="51"/>
        <v>42317.954571759255</v>
      </c>
      <c r="L1152" s="9">
        <f t="shared" si="52"/>
        <v>42377.954571759255</v>
      </c>
      <c r="M1152" s="10">
        <f t="shared" si="53"/>
        <v>2016</v>
      </c>
      <c r="N1152" t="b">
        <v>0</v>
      </c>
      <c r="O1152">
        <v>6</v>
      </c>
      <c r="P1152" t="b">
        <v>0</v>
      </c>
      <c r="Q1152" t="s">
        <v>8282</v>
      </c>
    </row>
    <row r="1153" spans="1:17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s="9">
        <f t="shared" si="51"/>
        <v>42224.102581018517</v>
      </c>
      <c r="L1153" s="9">
        <f t="shared" si="52"/>
        <v>42254.102581018517</v>
      </c>
      <c r="M1153" s="10">
        <f t="shared" si="53"/>
        <v>2015</v>
      </c>
      <c r="N1153" t="b">
        <v>0</v>
      </c>
      <c r="O1153">
        <v>0</v>
      </c>
      <c r="P1153" t="b">
        <v>0</v>
      </c>
      <c r="Q1153" t="s">
        <v>8282</v>
      </c>
    </row>
    <row r="1154" spans="1:17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s="9">
        <f t="shared" si="51"/>
        <v>42109.709629629629</v>
      </c>
      <c r="L1154" s="9">
        <f t="shared" si="52"/>
        <v>42139.709629629629</v>
      </c>
      <c r="M1154" s="10">
        <f t="shared" si="53"/>
        <v>2015</v>
      </c>
      <c r="N1154" t="b">
        <v>0</v>
      </c>
      <c r="O1154">
        <v>15</v>
      </c>
      <c r="P1154" t="b">
        <v>0</v>
      </c>
      <c r="Q1154" t="s">
        <v>8282</v>
      </c>
    </row>
    <row r="1155" spans="1:17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s="9">
        <f t="shared" ref="K1155:K1218" si="54">(((J1155/60)/60)/24)+DATE(1970,1,1)</f>
        <v>42143.714178240742</v>
      </c>
      <c r="L1155" s="9">
        <f t="shared" ref="L1155:L1218" si="55">(((I1155/60)/60)/24)+DATE(1970,1,1)</f>
        <v>42173.714178240742</v>
      </c>
      <c r="M1155" s="10">
        <f t="shared" ref="M1155:M1218" si="56">YEAR(L1155)</f>
        <v>2015</v>
      </c>
      <c r="N1155" t="b">
        <v>0</v>
      </c>
      <c r="O1155">
        <v>1</v>
      </c>
      <c r="P1155" t="b">
        <v>0</v>
      </c>
      <c r="Q1155" t="s">
        <v>8282</v>
      </c>
    </row>
    <row r="1156" spans="1:17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s="9">
        <f t="shared" si="54"/>
        <v>42223.108865740738</v>
      </c>
      <c r="L1156" s="9">
        <f t="shared" si="55"/>
        <v>42253.108865740738</v>
      </c>
      <c r="M1156" s="10">
        <f t="shared" si="56"/>
        <v>2015</v>
      </c>
      <c r="N1156" t="b">
        <v>0</v>
      </c>
      <c r="O1156">
        <v>3</v>
      </c>
      <c r="P1156" t="b">
        <v>0</v>
      </c>
      <c r="Q1156" t="s">
        <v>8282</v>
      </c>
    </row>
    <row r="1157" spans="1:17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s="9">
        <f t="shared" si="54"/>
        <v>41835.763981481483</v>
      </c>
      <c r="L1157" s="9">
        <f t="shared" si="55"/>
        <v>41865.763981481483</v>
      </c>
      <c r="M1157" s="10">
        <f t="shared" si="56"/>
        <v>2014</v>
      </c>
      <c r="N1157" t="b">
        <v>0</v>
      </c>
      <c r="O1157">
        <v>8</v>
      </c>
      <c r="P1157" t="b">
        <v>0</v>
      </c>
      <c r="Q1157" t="s">
        <v>8282</v>
      </c>
    </row>
    <row r="1158" spans="1:17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s="9">
        <f t="shared" si="54"/>
        <v>42029.07131944444</v>
      </c>
      <c r="L1158" s="9">
        <f t="shared" si="55"/>
        <v>42059.07131944444</v>
      </c>
      <c r="M1158" s="10">
        <f t="shared" si="56"/>
        <v>2015</v>
      </c>
      <c r="N1158" t="b">
        <v>0</v>
      </c>
      <c r="O1158">
        <v>0</v>
      </c>
      <c r="P1158" t="b">
        <v>0</v>
      </c>
      <c r="Q1158" t="s">
        <v>8282</v>
      </c>
    </row>
    <row r="1159" spans="1:17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s="9">
        <f t="shared" si="54"/>
        <v>41918.628240740742</v>
      </c>
      <c r="L1159" s="9">
        <f t="shared" si="55"/>
        <v>41978.669907407413</v>
      </c>
      <c r="M1159" s="10">
        <f t="shared" si="56"/>
        <v>2014</v>
      </c>
      <c r="N1159" t="b">
        <v>0</v>
      </c>
      <c r="O1159">
        <v>3</v>
      </c>
      <c r="P1159" t="b">
        <v>0</v>
      </c>
      <c r="Q1159" t="s">
        <v>8282</v>
      </c>
    </row>
    <row r="1160" spans="1:17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s="9">
        <f t="shared" si="54"/>
        <v>41952.09175925926</v>
      </c>
      <c r="L1160" s="9">
        <f t="shared" si="55"/>
        <v>41982.09175925926</v>
      </c>
      <c r="M1160" s="10">
        <f t="shared" si="56"/>
        <v>2014</v>
      </c>
      <c r="N1160" t="b">
        <v>0</v>
      </c>
      <c r="O1160">
        <v>3</v>
      </c>
      <c r="P1160" t="b">
        <v>0</v>
      </c>
      <c r="Q1160" t="s">
        <v>8282</v>
      </c>
    </row>
    <row r="1161" spans="1:17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s="9">
        <f t="shared" si="54"/>
        <v>42154.726446759261</v>
      </c>
      <c r="L1161" s="9">
        <f t="shared" si="55"/>
        <v>42185.65625</v>
      </c>
      <c r="M1161" s="10">
        <f t="shared" si="56"/>
        <v>2015</v>
      </c>
      <c r="N1161" t="b">
        <v>0</v>
      </c>
      <c r="O1161">
        <v>0</v>
      </c>
      <c r="P1161" t="b">
        <v>0</v>
      </c>
      <c r="Q1161" t="s">
        <v>8282</v>
      </c>
    </row>
    <row r="1162" spans="1:17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s="9">
        <f t="shared" si="54"/>
        <v>42061.154930555553</v>
      </c>
      <c r="L1162" s="9">
        <f t="shared" si="55"/>
        <v>42091.113263888896</v>
      </c>
      <c r="M1162" s="10">
        <f t="shared" si="56"/>
        <v>2015</v>
      </c>
      <c r="N1162" t="b">
        <v>0</v>
      </c>
      <c r="O1162">
        <v>19</v>
      </c>
      <c r="P1162" t="b">
        <v>0</v>
      </c>
      <c r="Q1162" t="s">
        <v>8282</v>
      </c>
    </row>
    <row r="1163" spans="1:17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s="9">
        <f t="shared" si="54"/>
        <v>42122.629502314812</v>
      </c>
      <c r="L1163" s="9">
        <f t="shared" si="55"/>
        <v>42143.629502314812</v>
      </c>
      <c r="M1163" s="10">
        <f t="shared" si="56"/>
        <v>2015</v>
      </c>
      <c r="N1163" t="b">
        <v>0</v>
      </c>
      <c r="O1163">
        <v>0</v>
      </c>
      <c r="P1163" t="b">
        <v>0</v>
      </c>
      <c r="Q1163" t="s">
        <v>8282</v>
      </c>
    </row>
    <row r="1164" spans="1:17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s="9">
        <f t="shared" si="54"/>
        <v>41876.683611111112</v>
      </c>
      <c r="L1164" s="9">
        <f t="shared" si="55"/>
        <v>41907.683611111112</v>
      </c>
      <c r="M1164" s="10">
        <f t="shared" si="56"/>
        <v>2014</v>
      </c>
      <c r="N1164" t="b">
        <v>0</v>
      </c>
      <c r="O1164">
        <v>2</v>
      </c>
      <c r="P1164" t="b">
        <v>0</v>
      </c>
      <c r="Q1164" t="s">
        <v>8282</v>
      </c>
    </row>
    <row r="1165" spans="1:17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s="9">
        <f t="shared" si="54"/>
        <v>41830.723611111112</v>
      </c>
      <c r="L1165" s="9">
        <f t="shared" si="55"/>
        <v>41860.723611111112</v>
      </c>
      <c r="M1165" s="10">
        <f t="shared" si="56"/>
        <v>2014</v>
      </c>
      <c r="N1165" t="b">
        <v>0</v>
      </c>
      <c r="O1165">
        <v>0</v>
      </c>
      <c r="P1165" t="b">
        <v>0</v>
      </c>
      <c r="Q1165" t="s">
        <v>8282</v>
      </c>
    </row>
    <row r="1166" spans="1:17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s="9">
        <f t="shared" si="54"/>
        <v>42509.724328703705</v>
      </c>
      <c r="L1166" s="9">
        <f t="shared" si="55"/>
        <v>42539.724328703705</v>
      </c>
      <c r="M1166" s="10">
        <f t="shared" si="56"/>
        <v>2016</v>
      </c>
      <c r="N1166" t="b">
        <v>0</v>
      </c>
      <c r="O1166">
        <v>0</v>
      </c>
      <c r="P1166" t="b">
        <v>0</v>
      </c>
      <c r="Q1166" t="s">
        <v>8282</v>
      </c>
    </row>
    <row r="1167" spans="1:17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s="9">
        <f t="shared" si="54"/>
        <v>41792.214467592588</v>
      </c>
      <c r="L1167" s="9">
        <f t="shared" si="55"/>
        <v>41826.214467592588</v>
      </c>
      <c r="M1167" s="10">
        <f t="shared" si="56"/>
        <v>2014</v>
      </c>
      <c r="N1167" t="b">
        <v>0</v>
      </c>
      <c r="O1167">
        <v>25</v>
      </c>
      <c r="P1167" t="b">
        <v>0</v>
      </c>
      <c r="Q1167" t="s">
        <v>8282</v>
      </c>
    </row>
    <row r="1168" spans="1:17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s="9">
        <f t="shared" si="54"/>
        <v>42150.485439814816</v>
      </c>
      <c r="L1168" s="9">
        <f t="shared" si="55"/>
        <v>42181.166666666672</v>
      </c>
      <c r="M1168" s="10">
        <f t="shared" si="56"/>
        <v>2015</v>
      </c>
      <c r="N1168" t="b">
        <v>0</v>
      </c>
      <c r="O1168">
        <v>8</v>
      </c>
      <c r="P1168" t="b">
        <v>0</v>
      </c>
      <c r="Q1168" t="s">
        <v>8282</v>
      </c>
    </row>
    <row r="1169" spans="1:17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s="9">
        <f t="shared" si="54"/>
        <v>41863.734895833331</v>
      </c>
      <c r="L1169" s="9">
        <f t="shared" si="55"/>
        <v>41894.734895833331</v>
      </c>
      <c r="M1169" s="10">
        <f t="shared" si="56"/>
        <v>2014</v>
      </c>
      <c r="N1169" t="b">
        <v>0</v>
      </c>
      <c r="O1169">
        <v>16</v>
      </c>
      <c r="P1169" t="b">
        <v>0</v>
      </c>
      <c r="Q1169" t="s">
        <v>8282</v>
      </c>
    </row>
    <row r="1170" spans="1:17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s="9">
        <f t="shared" si="54"/>
        <v>42605.053993055553</v>
      </c>
      <c r="L1170" s="9">
        <f t="shared" si="55"/>
        <v>42635.053993055553</v>
      </c>
      <c r="M1170" s="10">
        <f t="shared" si="56"/>
        <v>2016</v>
      </c>
      <c r="N1170" t="b">
        <v>0</v>
      </c>
      <c r="O1170">
        <v>3</v>
      </c>
      <c r="P1170" t="b">
        <v>0</v>
      </c>
      <c r="Q1170" t="s">
        <v>8282</v>
      </c>
    </row>
    <row r="1171" spans="1:17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s="9">
        <f t="shared" si="54"/>
        <v>42027.353738425925</v>
      </c>
      <c r="L1171" s="9">
        <f t="shared" si="55"/>
        <v>42057.353738425925</v>
      </c>
      <c r="M1171" s="10">
        <f t="shared" si="56"/>
        <v>2015</v>
      </c>
      <c r="N1171" t="b">
        <v>0</v>
      </c>
      <c r="O1171">
        <v>3</v>
      </c>
      <c r="P1171" t="b">
        <v>0</v>
      </c>
      <c r="Q1171" t="s">
        <v>8282</v>
      </c>
    </row>
    <row r="1172" spans="1:17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s="9">
        <f t="shared" si="54"/>
        <v>42124.893182870372</v>
      </c>
      <c r="L1172" s="9">
        <f t="shared" si="55"/>
        <v>42154.893182870372</v>
      </c>
      <c r="M1172" s="10">
        <f t="shared" si="56"/>
        <v>2015</v>
      </c>
      <c r="N1172" t="b">
        <v>0</v>
      </c>
      <c r="O1172">
        <v>2</v>
      </c>
      <c r="P1172" t="b">
        <v>0</v>
      </c>
      <c r="Q1172" t="s">
        <v>8282</v>
      </c>
    </row>
    <row r="1173" spans="1:17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s="9">
        <f t="shared" si="54"/>
        <v>41938.804710648146</v>
      </c>
      <c r="L1173" s="9">
        <f t="shared" si="55"/>
        <v>41956.846377314811</v>
      </c>
      <c r="M1173" s="10">
        <f t="shared" si="56"/>
        <v>2014</v>
      </c>
      <c r="N1173" t="b">
        <v>0</v>
      </c>
      <c r="O1173">
        <v>1</v>
      </c>
      <c r="P1173" t="b">
        <v>0</v>
      </c>
      <c r="Q1173" t="s">
        <v>8282</v>
      </c>
    </row>
    <row r="1174" spans="1:17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s="9">
        <f t="shared" si="54"/>
        <v>41841.682314814818</v>
      </c>
      <c r="L1174" s="9">
        <f t="shared" si="55"/>
        <v>41871.682314814818</v>
      </c>
      <c r="M1174" s="10">
        <f t="shared" si="56"/>
        <v>2014</v>
      </c>
      <c r="N1174" t="b">
        <v>0</v>
      </c>
      <c r="O1174">
        <v>0</v>
      </c>
      <c r="P1174" t="b">
        <v>0</v>
      </c>
      <c r="Q1174" t="s">
        <v>8282</v>
      </c>
    </row>
    <row r="1175" spans="1:17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s="9">
        <f t="shared" si="54"/>
        <v>42184.185844907406</v>
      </c>
      <c r="L1175" s="9">
        <f t="shared" si="55"/>
        <v>42219.185844907406</v>
      </c>
      <c r="M1175" s="10">
        <f t="shared" si="56"/>
        <v>2015</v>
      </c>
      <c r="N1175" t="b">
        <v>0</v>
      </c>
      <c r="O1175">
        <v>1</v>
      </c>
      <c r="P1175" t="b">
        <v>0</v>
      </c>
      <c r="Q1175" t="s">
        <v>8282</v>
      </c>
    </row>
    <row r="1176" spans="1:17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s="9">
        <f t="shared" si="54"/>
        <v>42468.84174768519</v>
      </c>
      <c r="L1176" s="9">
        <f t="shared" si="55"/>
        <v>42498.84174768519</v>
      </c>
      <c r="M1176" s="10">
        <f t="shared" si="56"/>
        <v>2016</v>
      </c>
      <c r="N1176" t="b">
        <v>0</v>
      </c>
      <c r="O1176">
        <v>19</v>
      </c>
      <c r="P1176" t="b">
        <v>0</v>
      </c>
      <c r="Q1176" t="s">
        <v>8282</v>
      </c>
    </row>
    <row r="1177" spans="1:17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s="9">
        <f t="shared" si="54"/>
        <v>42170.728460648148</v>
      </c>
      <c r="L1177" s="9">
        <f t="shared" si="55"/>
        <v>42200.728460648148</v>
      </c>
      <c r="M1177" s="10">
        <f t="shared" si="56"/>
        <v>2015</v>
      </c>
      <c r="N1177" t="b">
        <v>0</v>
      </c>
      <c r="O1177">
        <v>9</v>
      </c>
      <c r="P1177" t="b">
        <v>0</v>
      </c>
      <c r="Q1177" t="s">
        <v>8282</v>
      </c>
    </row>
    <row r="1178" spans="1:17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s="9">
        <f t="shared" si="54"/>
        <v>42746.019652777773</v>
      </c>
      <c r="L1178" s="9">
        <f t="shared" si="55"/>
        <v>42800.541666666672</v>
      </c>
      <c r="M1178" s="10">
        <f t="shared" si="56"/>
        <v>2017</v>
      </c>
      <c r="N1178" t="b">
        <v>0</v>
      </c>
      <c r="O1178">
        <v>1</v>
      </c>
      <c r="P1178" t="b">
        <v>0</v>
      </c>
      <c r="Q1178" t="s">
        <v>8282</v>
      </c>
    </row>
    <row r="1179" spans="1:17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s="9">
        <f t="shared" si="54"/>
        <v>41897.660833333335</v>
      </c>
      <c r="L1179" s="9">
        <f t="shared" si="55"/>
        <v>41927.660833333335</v>
      </c>
      <c r="M1179" s="10">
        <f t="shared" si="56"/>
        <v>2014</v>
      </c>
      <c r="N1179" t="b">
        <v>0</v>
      </c>
      <c r="O1179">
        <v>0</v>
      </c>
      <c r="P1179" t="b">
        <v>0</v>
      </c>
      <c r="Q1179" t="s">
        <v>8282</v>
      </c>
    </row>
    <row r="1180" spans="1:17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s="9">
        <f t="shared" si="54"/>
        <v>41837.905694444446</v>
      </c>
      <c r="L1180" s="9">
        <f t="shared" si="55"/>
        <v>41867.905694444446</v>
      </c>
      <c r="M1180" s="10">
        <f t="shared" si="56"/>
        <v>2014</v>
      </c>
      <c r="N1180" t="b">
        <v>0</v>
      </c>
      <c r="O1180">
        <v>1</v>
      </c>
      <c r="P1180" t="b">
        <v>0</v>
      </c>
      <c r="Q1180" t="s">
        <v>8282</v>
      </c>
    </row>
    <row r="1181" spans="1:17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s="9">
        <f t="shared" si="54"/>
        <v>42275.720219907409</v>
      </c>
      <c r="L1181" s="9">
        <f t="shared" si="55"/>
        <v>42305.720219907409</v>
      </c>
      <c r="M1181" s="10">
        <f t="shared" si="56"/>
        <v>2015</v>
      </c>
      <c r="N1181" t="b">
        <v>0</v>
      </c>
      <c r="O1181">
        <v>5</v>
      </c>
      <c r="P1181" t="b">
        <v>0</v>
      </c>
      <c r="Q1181" t="s">
        <v>8282</v>
      </c>
    </row>
    <row r="1182" spans="1:17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s="9">
        <f t="shared" si="54"/>
        <v>41781.806875000002</v>
      </c>
      <c r="L1182" s="9">
        <f t="shared" si="55"/>
        <v>41818.806875000002</v>
      </c>
      <c r="M1182" s="10">
        <f t="shared" si="56"/>
        <v>2014</v>
      </c>
      <c r="N1182" t="b">
        <v>0</v>
      </c>
      <c r="O1182">
        <v>85</v>
      </c>
      <c r="P1182" t="b">
        <v>0</v>
      </c>
      <c r="Q1182" t="s">
        <v>8282</v>
      </c>
    </row>
    <row r="1183" spans="1:17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s="9">
        <f t="shared" si="54"/>
        <v>42034.339363425926</v>
      </c>
      <c r="L1183" s="9">
        <f t="shared" si="55"/>
        <v>42064.339363425926</v>
      </c>
      <c r="M1183" s="10">
        <f t="shared" si="56"/>
        <v>2015</v>
      </c>
      <c r="N1183" t="b">
        <v>0</v>
      </c>
      <c r="O1183">
        <v>3</v>
      </c>
      <c r="P1183" t="b">
        <v>0</v>
      </c>
      <c r="Q1183" t="s">
        <v>8282</v>
      </c>
    </row>
    <row r="1184" spans="1:17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s="9">
        <f t="shared" si="54"/>
        <v>42728.827407407407</v>
      </c>
      <c r="L1184" s="9">
        <f t="shared" si="55"/>
        <v>42747.695833333331</v>
      </c>
      <c r="M1184" s="10">
        <f t="shared" si="56"/>
        <v>2017</v>
      </c>
      <c r="N1184" t="b">
        <v>0</v>
      </c>
      <c r="O1184">
        <v>4</v>
      </c>
      <c r="P1184" t="b">
        <v>0</v>
      </c>
      <c r="Q1184" t="s">
        <v>8282</v>
      </c>
    </row>
    <row r="1185" spans="1:17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s="9">
        <f t="shared" si="54"/>
        <v>42656.86137731481</v>
      </c>
      <c r="L1185" s="9">
        <f t="shared" si="55"/>
        <v>42676.165972222225</v>
      </c>
      <c r="M1185" s="10">
        <f t="shared" si="56"/>
        <v>2016</v>
      </c>
      <c r="N1185" t="b">
        <v>0</v>
      </c>
      <c r="O1185">
        <v>3</v>
      </c>
      <c r="P1185" t="b">
        <v>0</v>
      </c>
      <c r="Q1185" t="s">
        <v>8282</v>
      </c>
    </row>
    <row r="1186" spans="1:17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s="9">
        <f t="shared" si="54"/>
        <v>42741.599664351852</v>
      </c>
      <c r="L1186" s="9">
        <f t="shared" si="55"/>
        <v>42772.599664351852</v>
      </c>
      <c r="M1186" s="10">
        <f t="shared" si="56"/>
        <v>2017</v>
      </c>
      <c r="N1186" t="b">
        <v>0</v>
      </c>
      <c r="O1186">
        <v>375</v>
      </c>
      <c r="P1186" t="b">
        <v>1</v>
      </c>
      <c r="Q1186" t="s">
        <v>8283</v>
      </c>
    </row>
    <row r="1187" spans="1:17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s="9">
        <f t="shared" si="54"/>
        <v>42130.865150462967</v>
      </c>
      <c r="L1187" s="9">
        <f t="shared" si="55"/>
        <v>42163.166666666672</v>
      </c>
      <c r="M1187" s="10">
        <f t="shared" si="56"/>
        <v>2015</v>
      </c>
      <c r="N1187" t="b">
        <v>0</v>
      </c>
      <c r="O1187">
        <v>111</v>
      </c>
      <c r="P1187" t="b">
        <v>1</v>
      </c>
      <c r="Q1187" t="s">
        <v>8283</v>
      </c>
    </row>
    <row r="1188" spans="1:17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s="9">
        <f t="shared" si="54"/>
        <v>42123.86336805555</v>
      </c>
      <c r="L1188" s="9">
        <f t="shared" si="55"/>
        <v>42156.945833333331</v>
      </c>
      <c r="M1188" s="10">
        <f t="shared" si="56"/>
        <v>2015</v>
      </c>
      <c r="N1188" t="b">
        <v>0</v>
      </c>
      <c r="O1188">
        <v>123</v>
      </c>
      <c r="P1188" t="b">
        <v>1</v>
      </c>
      <c r="Q1188" t="s">
        <v>8283</v>
      </c>
    </row>
    <row r="1189" spans="1:17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s="9">
        <f t="shared" si="54"/>
        <v>42109.894942129627</v>
      </c>
      <c r="L1189" s="9">
        <f t="shared" si="55"/>
        <v>42141.75</v>
      </c>
      <c r="M1189" s="10">
        <f t="shared" si="56"/>
        <v>2015</v>
      </c>
      <c r="N1189" t="b">
        <v>0</v>
      </c>
      <c r="O1189">
        <v>70</v>
      </c>
      <c r="P1189" t="b">
        <v>1</v>
      </c>
      <c r="Q1189" t="s">
        <v>8283</v>
      </c>
    </row>
    <row r="1190" spans="1:17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s="9">
        <f t="shared" si="54"/>
        <v>42711.700694444444</v>
      </c>
      <c r="L1190" s="9">
        <f t="shared" si="55"/>
        <v>42732.700694444444</v>
      </c>
      <c r="M1190" s="10">
        <f t="shared" si="56"/>
        <v>2016</v>
      </c>
      <c r="N1190" t="b">
        <v>0</v>
      </c>
      <c r="O1190">
        <v>85</v>
      </c>
      <c r="P1190" t="b">
        <v>1</v>
      </c>
      <c r="Q1190" t="s">
        <v>8283</v>
      </c>
    </row>
    <row r="1191" spans="1:17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s="9">
        <f t="shared" si="54"/>
        <v>42529.979108796295</v>
      </c>
      <c r="L1191" s="9">
        <f t="shared" si="55"/>
        <v>42550.979108796295</v>
      </c>
      <c r="M1191" s="10">
        <f t="shared" si="56"/>
        <v>2016</v>
      </c>
      <c r="N1191" t="b">
        <v>0</v>
      </c>
      <c r="O1191">
        <v>86</v>
      </c>
      <c r="P1191" t="b">
        <v>1</v>
      </c>
      <c r="Q1191" t="s">
        <v>8283</v>
      </c>
    </row>
    <row r="1192" spans="1:17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s="9">
        <f t="shared" si="54"/>
        <v>41852.665798611109</v>
      </c>
      <c r="L1192" s="9">
        <f t="shared" si="55"/>
        <v>41882.665798611109</v>
      </c>
      <c r="M1192" s="10">
        <f t="shared" si="56"/>
        <v>2014</v>
      </c>
      <c r="N1192" t="b">
        <v>0</v>
      </c>
      <c r="O1192">
        <v>13</v>
      </c>
      <c r="P1192" t="b">
        <v>1</v>
      </c>
      <c r="Q1192" t="s">
        <v>8283</v>
      </c>
    </row>
    <row r="1193" spans="1:17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s="9">
        <f t="shared" si="54"/>
        <v>42419.603703703702</v>
      </c>
      <c r="L1193" s="9">
        <f t="shared" si="55"/>
        <v>42449.562037037031</v>
      </c>
      <c r="M1193" s="10">
        <f t="shared" si="56"/>
        <v>2016</v>
      </c>
      <c r="N1193" t="b">
        <v>0</v>
      </c>
      <c r="O1193">
        <v>33</v>
      </c>
      <c r="P1193" t="b">
        <v>1</v>
      </c>
      <c r="Q1193" t="s">
        <v>8283</v>
      </c>
    </row>
    <row r="1194" spans="1:17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s="9">
        <f t="shared" si="54"/>
        <v>42747.506689814814</v>
      </c>
      <c r="L1194" s="9">
        <f t="shared" si="55"/>
        <v>42777.506689814814</v>
      </c>
      <c r="M1194" s="10">
        <f t="shared" si="56"/>
        <v>2017</v>
      </c>
      <c r="N1194" t="b">
        <v>0</v>
      </c>
      <c r="O1194">
        <v>15</v>
      </c>
      <c r="P1194" t="b">
        <v>1</v>
      </c>
      <c r="Q1194" t="s">
        <v>8283</v>
      </c>
    </row>
    <row r="1195" spans="1:17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s="9">
        <f t="shared" si="54"/>
        <v>42409.776076388895</v>
      </c>
      <c r="L1195" s="9">
        <f t="shared" si="55"/>
        <v>42469.734409722223</v>
      </c>
      <c r="M1195" s="10">
        <f t="shared" si="56"/>
        <v>2016</v>
      </c>
      <c r="N1195" t="b">
        <v>0</v>
      </c>
      <c r="O1195">
        <v>273</v>
      </c>
      <c r="P1195" t="b">
        <v>1</v>
      </c>
      <c r="Q1195" t="s">
        <v>8283</v>
      </c>
    </row>
    <row r="1196" spans="1:17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s="9">
        <f t="shared" si="54"/>
        <v>42072.488182870366</v>
      </c>
      <c r="L1196" s="9">
        <f t="shared" si="55"/>
        <v>42102.488182870366</v>
      </c>
      <c r="M1196" s="10">
        <f t="shared" si="56"/>
        <v>2015</v>
      </c>
      <c r="N1196" t="b">
        <v>0</v>
      </c>
      <c r="O1196">
        <v>714</v>
      </c>
      <c r="P1196" t="b">
        <v>1</v>
      </c>
      <c r="Q1196" t="s">
        <v>8283</v>
      </c>
    </row>
    <row r="1197" spans="1:17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s="9">
        <f t="shared" si="54"/>
        <v>42298.34783564815</v>
      </c>
      <c r="L1197" s="9">
        <f t="shared" si="55"/>
        <v>42358.375</v>
      </c>
      <c r="M1197" s="10">
        <f t="shared" si="56"/>
        <v>2015</v>
      </c>
      <c r="N1197" t="b">
        <v>0</v>
      </c>
      <c r="O1197">
        <v>170</v>
      </c>
      <c r="P1197" t="b">
        <v>1</v>
      </c>
      <c r="Q1197" t="s">
        <v>8283</v>
      </c>
    </row>
    <row r="1198" spans="1:17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s="9">
        <f t="shared" si="54"/>
        <v>42326.818738425922</v>
      </c>
      <c r="L1198" s="9">
        <f t="shared" si="55"/>
        <v>42356.818738425922</v>
      </c>
      <c r="M1198" s="10">
        <f t="shared" si="56"/>
        <v>2015</v>
      </c>
      <c r="N1198" t="b">
        <v>0</v>
      </c>
      <c r="O1198">
        <v>512</v>
      </c>
      <c r="P1198" t="b">
        <v>1</v>
      </c>
      <c r="Q1198" t="s">
        <v>8283</v>
      </c>
    </row>
    <row r="1199" spans="1:17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s="9">
        <f t="shared" si="54"/>
        <v>42503.66474537037</v>
      </c>
      <c r="L1199" s="9">
        <f t="shared" si="55"/>
        <v>42534.249305555553</v>
      </c>
      <c r="M1199" s="10">
        <f t="shared" si="56"/>
        <v>2016</v>
      </c>
      <c r="N1199" t="b">
        <v>0</v>
      </c>
      <c r="O1199">
        <v>314</v>
      </c>
      <c r="P1199" t="b">
        <v>1</v>
      </c>
      <c r="Q1199" t="s">
        <v>8283</v>
      </c>
    </row>
    <row r="1200" spans="1:17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s="9">
        <f t="shared" si="54"/>
        <v>42333.619050925925</v>
      </c>
      <c r="L1200" s="9">
        <f t="shared" si="55"/>
        <v>42369.125</v>
      </c>
      <c r="M1200" s="10">
        <f t="shared" si="56"/>
        <v>2015</v>
      </c>
      <c r="N1200" t="b">
        <v>0</v>
      </c>
      <c r="O1200">
        <v>167</v>
      </c>
      <c r="P1200" t="b">
        <v>1</v>
      </c>
      <c r="Q1200" t="s">
        <v>8283</v>
      </c>
    </row>
    <row r="1201" spans="1:17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s="9">
        <f t="shared" si="54"/>
        <v>42161.770833333328</v>
      </c>
      <c r="L1201" s="9">
        <f t="shared" si="55"/>
        <v>42193.770833333328</v>
      </c>
      <c r="M1201" s="10">
        <f t="shared" si="56"/>
        <v>2015</v>
      </c>
      <c r="N1201" t="b">
        <v>0</v>
      </c>
      <c r="O1201">
        <v>9</v>
      </c>
      <c r="P1201" t="b">
        <v>1</v>
      </c>
      <c r="Q1201" t="s">
        <v>8283</v>
      </c>
    </row>
    <row r="1202" spans="1:17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s="9">
        <f t="shared" si="54"/>
        <v>42089.477500000001</v>
      </c>
      <c r="L1202" s="9">
        <f t="shared" si="55"/>
        <v>42110.477500000001</v>
      </c>
      <c r="M1202" s="10">
        <f t="shared" si="56"/>
        <v>2015</v>
      </c>
      <c r="N1202" t="b">
        <v>0</v>
      </c>
      <c r="O1202">
        <v>103</v>
      </c>
      <c r="P1202" t="b">
        <v>1</v>
      </c>
      <c r="Q1202" t="s">
        <v>8283</v>
      </c>
    </row>
    <row r="1203" spans="1:17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s="9">
        <f t="shared" si="54"/>
        <v>42536.60701388889</v>
      </c>
      <c r="L1203" s="9">
        <f t="shared" si="55"/>
        <v>42566.60701388889</v>
      </c>
      <c r="M1203" s="10">
        <f t="shared" si="56"/>
        <v>2016</v>
      </c>
      <c r="N1203" t="b">
        <v>0</v>
      </c>
      <c r="O1203">
        <v>111</v>
      </c>
      <c r="P1203" t="b">
        <v>1</v>
      </c>
      <c r="Q1203" t="s">
        <v>8283</v>
      </c>
    </row>
    <row r="1204" spans="1:17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s="9">
        <f t="shared" si="54"/>
        <v>42152.288819444439</v>
      </c>
      <c r="L1204" s="9">
        <f t="shared" si="55"/>
        <v>42182.288819444439</v>
      </c>
      <c r="M1204" s="10">
        <f t="shared" si="56"/>
        <v>2015</v>
      </c>
      <c r="N1204" t="b">
        <v>0</v>
      </c>
      <c r="O1204">
        <v>271</v>
      </c>
      <c r="P1204" t="b">
        <v>1</v>
      </c>
      <c r="Q1204" t="s">
        <v>8283</v>
      </c>
    </row>
    <row r="1205" spans="1:17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s="9">
        <f t="shared" si="54"/>
        <v>42125.614895833336</v>
      </c>
      <c r="L1205" s="9">
        <f t="shared" si="55"/>
        <v>42155.614895833336</v>
      </c>
      <c r="M1205" s="10">
        <f t="shared" si="56"/>
        <v>2015</v>
      </c>
      <c r="N1205" t="b">
        <v>0</v>
      </c>
      <c r="O1205">
        <v>101</v>
      </c>
      <c r="P1205" t="b">
        <v>1</v>
      </c>
      <c r="Q1205" t="s">
        <v>8283</v>
      </c>
    </row>
    <row r="1206" spans="1:17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s="9">
        <f t="shared" si="54"/>
        <v>42297.748067129629</v>
      </c>
      <c r="L1206" s="9">
        <f t="shared" si="55"/>
        <v>42342.208333333328</v>
      </c>
      <c r="M1206" s="10">
        <f t="shared" si="56"/>
        <v>2015</v>
      </c>
      <c r="N1206" t="b">
        <v>0</v>
      </c>
      <c r="O1206">
        <v>57</v>
      </c>
      <c r="P1206" t="b">
        <v>1</v>
      </c>
      <c r="Q1206" t="s">
        <v>8283</v>
      </c>
    </row>
    <row r="1207" spans="1:17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s="9">
        <f t="shared" si="54"/>
        <v>42138.506377314814</v>
      </c>
      <c r="L1207" s="9">
        <f t="shared" si="55"/>
        <v>42168.506377314814</v>
      </c>
      <c r="M1207" s="10">
        <f t="shared" si="56"/>
        <v>2015</v>
      </c>
      <c r="N1207" t="b">
        <v>0</v>
      </c>
      <c r="O1207">
        <v>62</v>
      </c>
      <c r="P1207" t="b">
        <v>1</v>
      </c>
      <c r="Q1207" t="s">
        <v>8283</v>
      </c>
    </row>
    <row r="1208" spans="1:17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s="9">
        <f t="shared" si="54"/>
        <v>42772.776076388895</v>
      </c>
      <c r="L1208" s="9">
        <f t="shared" si="55"/>
        <v>42805.561805555553</v>
      </c>
      <c r="M1208" s="10">
        <f t="shared" si="56"/>
        <v>2017</v>
      </c>
      <c r="N1208" t="b">
        <v>0</v>
      </c>
      <c r="O1208">
        <v>32</v>
      </c>
      <c r="P1208" t="b">
        <v>1</v>
      </c>
      <c r="Q1208" t="s">
        <v>8283</v>
      </c>
    </row>
    <row r="1209" spans="1:17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s="9">
        <f t="shared" si="54"/>
        <v>42430.430243055554</v>
      </c>
      <c r="L1209" s="9">
        <f t="shared" si="55"/>
        <v>42460.416666666672</v>
      </c>
      <c r="M1209" s="10">
        <f t="shared" si="56"/>
        <v>2016</v>
      </c>
      <c r="N1209" t="b">
        <v>0</v>
      </c>
      <c r="O1209">
        <v>141</v>
      </c>
      <c r="P1209" t="b">
        <v>1</v>
      </c>
      <c r="Q1209" t="s">
        <v>8283</v>
      </c>
    </row>
    <row r="1210" spans="1:17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s="9">
        <f t="shared" si="54"/>
        <v>42423.709074074075</v>
      </c>
      <c r="L1210" s="9">
        <f t="shared" si="55"/>
        <v>42453.667407407411</v>
      </c>
      <c r="M1210" s="10">
        <f t="shared" si="56"/>
        <v>2016</v>
      </c>
      <c r="N1210" t="b">
        <v>0</v>
      </c>
      <c r="O1210">
        <v>75</v>
      </c>
      <c r="P1210" t="b">
        <v>1</v>
      </c>
      <c r="Q1210" t="s">
        <v>8283</v>
      </c>
    </row>
    <row r="1211" spans="1:17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s="9">
        <f t="shared" si="54"/>
        <v>42761.846122685187</v>
      </c>
      <c r="L1211" s="9">
        <f t="shared" si="55"/>
        <v>42791.846122685187</v>
      </c>
      <c r="M1211" s="10">
        <f t="shared" si="56"/>
        <v>2017</v>
      </c>
      <c r="N1211" t="b">
        <v>0</v>
      </c>
      <c r="O1211">
        <v>46</v>
      </c>
      <c r="P1211" t="b">
        <v>1</v>
      </c>
      <c r="Q1211" t="s">
        <v>8283</v>
      </c>
    </row>
    <row r="1212" spans="1:17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s="9">
        <f t="shared" si="54"/>
        <v>42132.941805555558</v>
      </c>
      <c r="L1212" s="9">
        <f t="shared" si="55"/>
        <v>42155.875</v>
      </c>
      <c r="M1212" s="10">
        <f t="shared" si="56"/>
        <v>2015</v>
      </c>
      <c r="N1212" t="b">
        <v>0</v>
      </c>
      <c r="O1212">
        <v>103</v>
      </c>
      <c r="P1212" t="b">
        <v>1</v>
      </c>
      <c r="Q1212" t="s">
        <v>8283</v>
      </c>
    </row>
    <row r="1213" spans="1:17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s="9">
        <f t="shared" si="54"/>
        <v>42515.866446759261</v>
      </c>
      <c r="L1213" s="9">
        <f t="shared" si="55"/>
        <v>42530.866446759261</v>
      </c>
      <c r="M1213" s="10">
        <f t="shared" si="56"/>
        <v>2016</v>
      </c>
      <c r="N1213" t="b">
        <v>0</v>
      </c>
      <c r="O1213">
        <v>6</v>
      </c>
      <c r="P1213" t="b">
        <v>1</v>
      </c>
      <c r="Q1213" t="s">
        <v>8283</v>
      </c>
    </row>
    <row r="1214" spans="1:17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s="9">
        <f t="shared" si="54"/>
        <v>42318.950173611112</v>
      </c>
      <c r="L1214" s="9">
        <f t="shared" si="55"/>
        <v>42335.041666666672</v>
      </c>
      <c r="M1214" s="10">
        <f t="shared" si="56"/>
        <v>2015</v>
      </c>
      <c r="N1214" t="b">
        <v>0</v>
      </c>
      <c r="O1214">
        <v>83</v>
      </c>
      <c r="P1214" t="b">
        <v>1</v>
      </c>
      <c r="Q1214" t="s">
        <v>8283</v>
      </c>
    </row>
    <row r="1215" spans="1:17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s="9">
        <f t="shared" si="54"/>
        <v>42731.755787037036</v>
      </c>
      <c r="L1215" s="9">
        <f t="shared" si="55"/>
        <v>42766.755787037036</v>
      </c>
      <c r="M1215" s="10">
        <f t="shared" si="56"/>
        <v>2017</v>
      </c>
      <c r="N1215" t="b">
        <v>0</v>
      </c>
      <c r="O1215">
        <v>108</v>
      </c>
      <c r="P1215" t="b">
        <v>1</v>
      </c>
      <c r="Q1215" t="s">
        <v>8283</v>
      </c>
    </row>
    <row r="1216" spans="1:17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s="9">
        <f t="shared" si="54"/>
        <v>42104.840335648143</v>
      </c>
      <c r="L1216" s="9">
        <f t="shared" si="55"/>
        <v>42164.840335648143</v>
      </c>
      <c r="M1216" s="10">
        <f t="shared" si="56"/>
        <v>2015</v>
      </c>
      <c r="N1216" t="b">
        <v>0</v>
      </c>
      <c r="O1216">
        <v>25</v>
      </c>
      <c r="P1216" t="b">
        <v>1</v>
      </c>
      <c r="Q1216" t="s">
        <v>8283</v>
      </c>
    </row>
    <row r="1217" spans="1:17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s="9">
        <f t="shared" si="54"/>
        <v>41759.923101851848</v>
      </c>
      <c r="L1217" s="9">
        <f t="shared" si="55"/>
        <v>41789.923101851848</v>
      </c>
      <c r="M1217" s="10">
        <f t="shared" si="56"/>
        <v>2014</v>
      </c>
      <c r="N1217" t="b">
        <v>0</v>
      </c>
      <c r="O1217">
        <v>549</v>
      </c>
      <c r="P1217" t="b">
        <v>1</v>
      </c>
      <c r="Q1217" t="s">
        <v>8283</v>
      </c>
    </row>
    <row r="1218" spans="1:17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s="9">
        <f t="shared" si="54"/>
        <v>42247.616400462968</v>
      </c>
      <c r="L1218" s="9">
        <f t="shared" si="55"/>
        <v>42279.960416666669</v>
      </c>
      <c r="M1218" s="10">
        <f t="shared" si="56"/>
        <v>2015</v>
      </c>
      <c r="N1218" t="b">
        <v>0</v>
      </c>
      <c r="O1218">
        <v>222</v>
      </c>
      <c r="P1218" t="b">
        <v>1</v>
      </c>
      <c r="Q1218" t="s">
        <v>8283</v>
      </c>
    </row>
    <row r="1219" spans="1:17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s="9">
        <f t="shared" ref="K1219:K1282" si="57">(((J1219/60)/60)/24)+DATE(1970,1,1)</f>
        <v>42535.809490740736</v>
      </c>
      <c r="L1219" s="9">
        <f t="shared" ref="L1219:L1282" si="58">(((I1219/60)/60)/24)+DATE(1970,1,1)</f>
        <v>42565.809490740736</v>
      </c>
      <c r="M1219" s="10">
        <f t="shared" ref="M1219:M1282" si="59">YEAR(L1219)</f>
        <v>2016</v>
      </c>
      <c r="N1219" t="b">
        <v>0</v>
      </c>
      <c r="O1219">
        <v>183</v>
      </c>
      <c r="P1219" t="b">
        <v>1</v>
      </c>
      <c r="Q1219" t="s">
        <v>8283</v>
      </c>
    </row>
    <row r="1220" spans="1:17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s="9">
        <f t="shared" si="57"/>
        <v>42278.662037037036</v>
      </c>
      <c r="L1220" s="9">
        <f t="shared" si="58"/>
        <v>42309.125</v>
      </c>
      <c r="M1220" s="10">
        <f t="shared" si="59"/>
        <v>2015</v>
      </c>
      <c r="N1220" t="b">
        <v>0</v>
      </c>
      <c r="O1220">
        <v>89</v>
      </c>
      <c r="P1220" t="b">
        <v>1</v>
      </c>
      <c r="Q1220" t="s">
        <v>8283</v>
      </c>
    </row>
    <row r="1221" spans="1:17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s="9">
        <f t="shared" si="57"/>
        <v>42633.461956018517</v>
      </c>
      <c r="L1221" s="9">
        <f t="shared" si="58"/>
        <v>42663.461956018517</v>
      </c>
      <c r="M1221" s="10">
        <f t="shared" si="59"/>
        <v>2016</v>
      </c>
      <c r="N1221" t="b">
        <v>0</v>
      </c>
      <c r="O1221">
        <v>253</v>
      </c>
      <c r="P1221" t="b">
        <v>1</v>
      </c>
      <c r="Q1221" t="s">
        <v>8283</v>
      </c>
    </row>
    <row r="1222" spans="1:17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s="9">
        <f t="shared" si="57"/>
        <v>42211.628611111111</v>
      </c>
      <c r="L1222" s="9">
        <f t="shared" si="58"/>
        <v>42241.628611111111</v>
      </c>
      <c r="M1222" s="10">
        <f t="shared" si="59"/>
        <v>2015</v>
      </c>
      <c r="N1222" t="b">
        <v>0</v>
      </c>
      <c r="O1222">
        <v>140</v>
      </c>
      <c r="P1222" t="b">
        <v>1</v>
      </c>
      <c r="Q1222" t="s">
        <v>8283</v>
      </c>
    </row>
    <row r="1223" spans="1:17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s="9">
        <f t="shared" si="57"/>
        <v>42680.47555555556</v>
      </c>
      <c r="L1223" s="9">
        <f t="shared" si="58"/>
        <v>42708</v>
      </c>
      <c r="M1223" s="10">
        <f t="shared" si="59"/>
        <v>2016</v>
      </c>
      <c r="N1223" t="b">
        <v>0</v>
      </c>
      <c r="O1223">
        <v>103</v>
      </c>
      <c r="P1223" t="b">
        <v>1</v>
      </c>
      <c r="Q1223" t="s">
        <v>8283</v>
      </c>
    </row>
    <row r="1224" spans="1:17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s="9">
        <f t="shared" si="57"/>
        <v>42430.720451388886</v>
      </c>
      <c r="L1224" s="9">
        <f t="shared" si="58"/>
        <v>42461.166666666672</v>
      </c>
      <c r="M1224" s="10">
        <f t="shared" si="59"/>
        <v>2016</v>
      </c>
      <c r="N1224" t="b">
        <v>0</v>
      </c>
      <c r="O1224">
        <v>138</v>
      </c>
      <c r="P1224" t="b">
        <v>1</v>
      </c>
      <c r="Q1224" t="s">
        <v>8283</v>
      </c>
    </row>
    <row r="1225" spans="1:17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s="9">
        <f t="shared" si="57"/>
        <v>42654.177187499998</v>
      </c>
      <c r="L1225" s="9">
        <f t="shared" si="58"/>
        <v>42684.218854166669</v>
      </c>
      <c r="M1225" s="10">
        <f t="shared" si="59"/>
        <v>2016</v>
      </c>
      <c r="N1225" t="b">
        <v>0</v>
      </c>
      <c r="O1225">
        <v>191</v>
      </c>
      <c r="P1225" t="b">
        <v>1</v>
      </c>
      <c r="Q1225" t="s">
        <v>8283</v>
      </c>
    </row>
    <row r="1226" spans="1:17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s="9">
        <f t="shared" si="57"/>
        <v>41736.549791666665</v>
      </c>
      <c r="L1226" s="9">
        <f t="shared" si="58"/>
        <v>41796.549791666665</v>
      </c>
      <c r="M1226" s="10">
        <f t="shared" si="59"/>
        <v>2014</v>
      </c>
      <c r="N1226" t="b">
        <v>0</v>
      </c>
      <c r="O1226">
        <v>18</v>
      </c>
      <c r="P1226" t="b">
        <v>0</v>
      </c>
      <c r="Q1226" t="s">
        <v>8284</v>
      </c>
    </row>
    <row r="1227" spans="1:17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s="9">
        <f t="shared" si="57"/>
        <v>41509.905995370369</v>
      </c>
      <c r="L1227" s="9">
        <f t="shared" si="58"/>
        <v>41569.905995370369</v>
      </c>
      <c r="M1227" s="10">
        <f t="shared" si="59"/>
        <v>2013</v>
      </c>
      <c r="N1227" t="b">
        <v>0</v>
      </c>
      <c r="O1227">
        <v>3</v>
      </c>
      <c r="P1227" t="b">
        <v>0</v>
      </c>
      <c r="Q1227" t="s">
        <v>8284</v>
      </c>
    </row>
    <row r="1228" spans="1:17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s="9">
        <f t="shared" si="57"/>
        <v>41715.874780092592</v>
      </c>
      <c r="L1228" s="9">
        <f t="shared" si="58"/>
        <v>41750.041666666664</v>
      </c>
      <c r="M1228" s="10">
        <f t="shared" si="59"/>
        <v>2014</v>
      </c>
      <c r="N1228" t="b">
        <v>0</v>
      </c>
      <c r="O1228">
        <v>40</v>
      </c>
      <c r="P1228" t="b">
        <v>0</v>
      </c>
      <c r="Q1228" t="s">
        <v>8284</v>
      </c>
    </row>
    <row r="1229" spans="1:17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s="9">
        <f t="shared" si="57"/>
        <v>41827.919166666667</v>
      </c>
      <c r="L1229" s="9">
        <f t="shared" si="58"/>
        <v>41858.291666666664</v>
      </c>
      <c r="M1229" s="10">
        <f t="shared" si="59"/>
        <v>2014</v>
      </c>
      <c r="N1229" t="b">
        <v>0</v>
      </c>
      <c r="O1229">
        <v>0</v>
      </c>
      <c r="P1229" t="b">
        <v>0</v>
      </c>
      <c r="Q1229" t="s">
        <v>8284</v>
      </c>
    </row>
    <row r="1230" spans="1:17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s="9">
        <f t="shared" si="57"/>
        <v>40754.729259259257</v>
      </c>
      <c r="L1230" s="9">
        <f t="shared" si="58"/>
        <v>40814.729259259257</v>
      </c>
      <c r="M1230" s="10">
        <f t="shared" si="59"/>
        <v>2011</v>
      </c>
      <c r="N1230" t="b">
        <v>0</v>
      </c>
      <c r="O1230">
        <v>24</v>
      </c>
      <c r="P1230" t="b">
        <v>0</v>
      </c>
      <c r="Q1230" t="s">
        <v>8284</v>
      </c>
    </row>
    <row r="1231" spans="1:17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s="9">
        <f t="shared" si="57"/>
        <v>40985.459803240738</v>
      </c>
      <c r="L1231" s="9">
        <f t="shared" si="58"/>
        <v>41015.666666666664</v>
      </c>
      <c r="M1231" s="10">
        <f t="shared" si="59"/>
        <v>2012</v>
      </c>
      <c r="N1231" t="b">
        <v>0</v>
      </c>
      <c r="O1231">
        <v>1</v>
      </c>
      <c r="P1231" t="b">
        <v>0</v>
      </c>
      <c r="Q1231" t="s">
        <v>8284</v>
      </c>
    </row>
    <row r="1232" spans="1:17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s="9">
        <f t="shared" si="57"/>
        <v>40568.972569444442</v>
      </c>
      <c r="L1232" s="9">
        <f t="shared" si="58"/>
        <v>40598.972569444442</v>
      </c>
      <c r="M1232" s="10">
        <f t="shared" si="59"/>
        <v>2011</v>
      </c>
      <c r="N1232" t="b">
        <v>0</v>
      </c>
      <c r="O1232">
        <v>0</v>
      </c>
      <c r="P1232" t="b">
        <v>0</v>
      </c>
      <c r="Q1232" t="s">
        <v>8284</v>
      </c>
    </row>
    <row r="1233" spans="1:17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s="9">
        <f t="shared" si="57"/>
        <v>42193.941759259258</v>
      </c>
      <c r="L1233" s="9">
        <f t="shared" si="58"/>
        <v>42244.041666666672</v>
      </c>
      <c r="M1233" s="10">
        <f t="shared" si="59"/>
        <v>2015</v>
      </c>
      <c r="N1233" t="b">
        <v>0</v>
      </c>
      <c r="O1233">
        <v>0</v>
      </c>
      <c r="P1233" t="b">
        <v>0</v>
      </c>
      <c r="Q1233" t="s">
        <v>8284</v>
      </c>
    </row>
    <row r="1234" spans="1:17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s="9">
        <f t="shared" si="57"/>
        <v>41506.848032407412</v>
      </c>
      <c r="L1234" s="9">
        <f t="shared" si="58"/>
        <v>41553.848032407412</v>
      </c>
      <c r="M1234" s="10">
        <f t="shared" si="59"/>
        <v>2013</v>
      </c>
      <c r="N1234" t="b">
        <v>0</v>
      </c>
      <c r="O1234">
        <v>1</v>
      </c>
      <c r="P1234" t="b">
        <v>0</v>
      </c>
      <c r="Q1234" t="s">
        <v>8284</v>
      </c>
    </row>
    <row r="1235" spans="1:17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s="9">
        <f t="shared" si="57"/>
        <v>40939.948773148149</v>
      </c>
      <c r="L1235" s="9">
        <f t="shared" si="58"/>
        <v>40960.948773148149</v>
      </c>
      <c r="M1235" s="10">
        <f t="shared" si="59"/>
        <v>2012</v>
      </c>
      <c r="N1235" t="b">
        <v>0</v>
      </c>
      <c r="O1235">
        <v>6</v>
      </c>
      <c r="P1235" t="b">
        <v>0</v>
      </c>
      <c r="Q1235" t="s">
        <v>8284</v>
      </c>
    </row>
    <row r="1236" spans="1:17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s="9">
        <f t="shared" si="57"/>
        <v>42007.788680555561</v>
      </c>
      <c r="L1236" s="9">
        <f t="shared" si="58"/>
        <v>42037.788680555561</v>
      </c>
      <c r="M1236" s="10">
        <f t="shared" si="59"/>
        <v>2015</v>
      </c>
      <c r="N1236" t="b">
        <v>0</v>
      </c>
      <c r="O1236">
        <v>0</v>
      </c>
      <c r="P1236" t="b">
        <v>0</v>
      </c>
      <c r="Q1236" t="s">
        <v>8284</v>
      </c>
    </row>
    <row r="1237" spans="1:17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s="9">
        <f t="shared" si="57"/>
        <v>41583.135405092595</v>
      </c>
      <c r="L1237" s="9">
        <f t="shared" si="58"/>
        <v>41623.135405092595</v>
      </c>
      <c r="M1237" s="10">
        <f t="shared" si="59"/>
        <v>2013</v>
      </c>
      <c r="N1237" t="b">
        <v>0</v>
      </c>
      <c r="O1237">
        <v>6</v>
      </c>
      <c r="P1237" t="b">
        <v>0</v>
      </c>
      <c r="Q1237" t="s">
        <v>8284</v>
      </c>
    </row>
    <row r="1238" spans="1:17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s="9">
        <f t="shared" si="57"/>
        <v>41110.680138888885</v>
      </c>
      <c r="L1238" s="9">
        <f t="shared" si="58"/>
        <v>41118.666666666664</v>
      </c>
      <c r="M1238" s="10">
        <f t="shared" si="59"/>
        <v>2012</v>
      </c>
      <c r="N1238" t="b">
        <v>0</v>
      </c>
      <c r="O1238">
        <v>0</v>
      </c>
      <c r="P1238" t="b">
        <v>0</v>
      </c>
      <c r="Q1238" t="s">
        <v>8284</v>
      </c>
    </row>
    <row r="1239" spans="1:17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s="9">
        <f t="shared" si="57"/>
        <v>41125.283159722225</v>
      </c>
      <c r="L1239" s="9">
        <f t="shared" si="58"/>
        <v>41145.283159722225</v>
      </c>
      <c r="M1239" s="10">
        <f t="shared" si="59"/>
        <v>2012</v>
      </c>
      <c r="N1239" t="b">
        <v>0</v>
      </c>
      <c r="O1239">
        <v>0</v>
      </c>
      <c r="P1239" t="b">
        <v>0</v>
      </c>
      <c r="Q1239" t="s">
        <v>8284</v>
      </c>
    </row>
    <row r="1240" spans="1:17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s="9">
        <f t="shared" si="57"/>
        <v>40731.61037037037</v>
      </c>
      <c r="L1240" s="9">
        <f t="shared" si="58"/>
        <v>40761.61037037037</v>
      </c>
      <c r="M1240" s="10">
        <f t="shared" si="59"/>
        <v>2011</v>
      </c>
      <c r="N1240" t="b">
        <v>0</v>
      </c>
      <c r="O1240">
        <v>3</v>
      </c>
      <c r="P1240" t="b">
        <v>0</v>
      </c>
      <c r="Q1240" t="s">
        <v>8284</v>
      </c>
    </row>
    <row r="1241" spans="1:17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s="9">
        <f t="shared" si="57"/>
        <v>40883.962581018517</v>
      </c>
      <c r="L1241" s="9">
        <f t="shared" si="58"/>
        <v>40913.962581018517</v>
      </c>
      <c r="M1241" s="10">
        <f t="shared" si="59"/>
        <v>2012</v>
      </c>
      <c r="N1241" t="b">
        <v>0</v>
      </c>
      <c r="O1241">
        <v>0</v>
      </c>
      <c r="P1241" t="b">
        <v>0</v>
      </c>
      <c r="Q1241" t="s">
        <v>8284</v>
      </c>
    </row>
    <row r="1242" spans="1:17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s="9">
        <f t="shared" si="57"/>
        <v>41409.040011574078</v>
      </c>
      <c r="L1242" s="9">
        <f t="shared" si="58"/>
        <v>41467.910416666666</v>
      </c>
      <c r="M1242" s="10">
        <f t="shared" si="59"/>
        <v>2013</v>
      </c>
      <c r="N1242" t="b">
        <v>0</v>
      </c>
      <c r="O1242">
        <v>8</v>
      </c>
      <c r="P1242" t="b">
        <v>0</v>
      </c>
      <c r="Q1242" t="s">
        <v>8284</v>
      </c>
    </row>
    <row r="1243" spans="1:17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s="9">
        <f t="shared" si="57"/>
        <v>41923.837731481479</v>
      </c>
      <c r="L1243" s="9">
        <f t="shared" si="58"/>
        <v>41946.249305555553</v>
      </c>
      <c r="M1243" s="10">
        <f t="shared" si="59"/>
        <v>2014</v>
      </c>
      <c r="N1243" t="b">
        <v>0</v>
      </c>
      <c r="O1243">
        <v>34</v>
      </c>
      <c r="P1243" t="b">
        <v>0</v>
      </c>
      <c r="Q1243" t="s">
        <v>8284</v>
      </c>
    </row>
    <row r="1244" spans="1:17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s="9">
        <f t="shared" si="57"/>
        <v>40782.165532407409</v>
      </c>
      <c r="L1244" s="9">
        <f t="shared" si="58"/>
        <v>40797.554166666669</v>
      </c>
      <c r="M1244" s="10">
        <f t="shared" si="59"/>
        <v>2011</v>
      </c>
      <c r="N1244" t="b">
        <v>0</v>
      </c>
      <c r="O1244">
        <v>1</v>
      </c>
      <c r="P1244" t="b">
        <v>0</v>
      </c>
      <c r="Q1244" t="s">
        <v>8284</v>
      </c>
    </row>
    <row r="1245" spans="1:17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s="9">
        <f t="shared" si="57"/>
        <v>40671.879293981481</v>
      </c>
      <c r="L1245" s="9">
        <f t="shared" si="58"/>
        <v>40732.875</v>
      </c>
      <c r="M1245" s="10">
        <f t="shared" si="59"/>
        <v>2011</v>
      </c>
      <c r="N1245" t="b">
        <v>0</v>
      </c>
      <c r="O1245">
        <v>38</v>
      </c>
      <c r="P1245" t="b">
        <v>0</v>
      </c>
      <c r="Q1245" t="s">
        <v>8284</v>
      </c>
    </row>
    <row r="1246" spans="1:17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s="9">
        <f t="shared" si="57"/>
        <v>41355.825497685182</v>
      </c>
      <c r="L1246" s="9">
        <f t="shared" si="58"/>
        <v>41386.875</v>
      </c>
      <c r="M1246" s="10">
        <f t="shared" si="59"/>
        <v>2013</v>
      </c>
      <c r="N1246" t="b">
        <v>1</v>
      </c>
      <c r="O1246">
        <v>45</v>
      </c>
      <c r="P1246" t="b">
        <v>1</v>
      </c>
      <c r="Q1246" t="s">
        <v>8274</v>
      </c>
    </row>
    <row r="1247" spans="1:17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s="9">
        <f t="shared" si="57"/>
        <v>41774.599930555552</v>
      </c>
      <c r="L1247" s="9">
        <f t="shared" si="58"/>
        <v>41804.599930555552</v>
      </c>
      <c r="M1247" s="10">
        <f t="shared" si="59"/>
        <v>2014</v>
      </c>
      <c r="N1247" t="b">
        <v>1</v>
      </c>
      <c r="O1247">
        <v>17</v>
      </c>
      <c r="P1247" t="b">
        <v>1</v>
      </c>
      <c r="Q1247" t="s">
        <v>8274</v>
      </c>
    </row>
    <row r="1248" spans="1:17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s="9">
        <f t="shared" si="57"/>
        <v>40838.043391203704</v>
      </c>
      <c r="L1248" s="9">
        <f t="shared" si="58"/>
        <v>40883.085057870368</v>
      </c>
      <c r="M1248" s="10">
        <f t="shared" si="59"/>
        <v>2011</v>
      </c>
      <c r="N1248" t="b">
        <v>1</v>
      </c>
      <c r="O1248">
        <v>31</v>
      </c>
      <c r="P1248" t="b">
        <v>1</v>
      </c>
      <c r="Q1248" t="s">
        <v>8274</v>
      </c>
    </row>
    <row r="1249" spans="1:17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s="9">
        <f t="shared" si="57"/>
        <v>41370.292303240742</v>
      </c>
      <c r="L1249" s="9">
        <f t="shared" si="58"/>
        <v>41400.292303240742</v>
      </c>
      <c r="M1249" s="10">
        <f t="shared" si="59"/>
        <v>2013</v>
      </c>
      <c r="N1249" t="b">
        <v>1</v>
      </c>
      <c r="O1249">
        <v>50</v>
      </c>
      <c r="P1249" t="b">
        <v>1</v>
      </c>
      <c r="Q1249" t="s">
        <v>8274</v>
      </c>
    </row>
    <row r="1250" spans="1:17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s="9">
        <f t="shared" si="57"/>
        <v>41767.656863425924</v>
      </c>
      <c r="L1250" s="9">
        <f t="shared" si="58"/>
        <v>41803.290972222225</v>
      </c>
      <c r="M1250" s="10">
        <f t="shared" si="59"/>
        <v>2014</v>
      </c>
      <c r="N1250" t="b">
        <v>1</v>
      </c>
      <c r="O1250">
        <v>59</v>
      </c>
      <c r="P1250" t="b">
        <v>1</v>
      </c>
      <c r="Q1250" t="s">
        <v>8274</v>
      </c>
    </row>
    <row r="1251" spans="1:17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s="9">
        <f t="shared" si="57"/>
        <v>41067.74086805556</v>
      </c>
      <c r="L1251" s="9">
        <f t="shared" si="58"/>
        <v>41097.74086805556</v>
      </c>
      <c r="M1251" s="10">
        <f t="shared" si="59"/>
        <v>2012</v>
      </c>
      <c r="N1251" t="b">
        <v>1</v>
      </c>
      <c r="O1251">
        <v>81</v>
      </c>
      <c r="P1251" t="b">
        <v>1</v>
      </c>
      <c r="Q1251" t="s">
        <v>8274</v>
      </c>
    </row>
    <row r="1252" spans="1:17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s="9">
        <f t="shared" si="57"/>
        <v>41843.64271990741</v>
      </c>
      <c r="L1252" s="9">
        <f t="shared" si="58"/>
        <v>41888.64271990741</v>
      </c>
      <c r="M1252" s="10">
        <f t="shared" si="59"/>
        <v>2014</v>
      </c>
      <c r="N1252" t="b">
        <v>1</v>
      </c>
      <c r="O1252">
        <v>508</v>
      </c>
      <c r="P1252" t="b">
        <v>1</v>
      </c>
      <c r="Q1252" t="s">
        <v>8274</v>
      </c>
    </row>
    <row r="1253" spans="1:17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s="9">
        <f t="shared" si="57"/>
        <v>40751.814432870371</v>
      </c>
      <c r="L1253" s="9">
        <f t="shared" si="58"/>
        <v>40811.814432870371</v>
      </c>
      <c r="M1253" s="10">
        <f t="shared" si="59"/>
        <v>2011</v>
      </c>
      <c r="N1253" t="b">
        <v>1</v>
      </c>
      <c r="O1253">
        <v>74</v>
      </c>
      <c r="P1253" t="b">
        <v>1</v>
      </c>
      <c r="Q1253" t="s">
        <v>8274</v>
      </c>
    </row>
    <row r="1254" spans="1:17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s="9">
        <f t="shared" si="57"/>
        <v>41543.988067129627</v>
      </c>
      <c r="L1254" s="9">
        <f t="shared" si="58"/>
        <v>41571.988067129627</v>
      </c>
      <c r="M1254" s="10">
        <f t="shared" si="59"/>
        <v>2013</v>
      </c>
      <c r="N1254" t="b">
        <v>1</v>
      </c>
      <c r="O1254">
        <v>141</v>
      </c>
      <c r="P1254" t="b">
        <v>1</v>
      </c>
      <c r="Q1254" t="s">
        <v>8274</v>
      </c>
    </row>
    <row r="1255" spans="1:17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s="9">
        <f t="shared" si="57"/>
        <v>41855.783645833333</v>
      </c>
      <c r="L1255" s="9">
        <f t="shared" si="58"/>
        <v>41885.783645833333</v>
      </c>
      <c r="M1255" s="10">
        <f t="shared" si="59"/>
        <v>2014</v>
      </c>
      <c r="N1255" t="b">
        <v>1</v>
      </c>
      <c r="O1255">
        <v>711</v>
      </c>
      <c r="P1255" t="b">
        <v>1</v>
      </c>
      <c r="Q1255" t="s">
        <v>8274</v>
      </c>
    </row>
    <row r="1256" spans="1:17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s="9">
        <f t="shared" si="57"/>
        <v>40487.621365740742</v>
      </c>
      <c r="L1256" s="9">
        <f t="shared" si="58"/>
        <v>40544.207638888889</v>
      </c>
      <c r="M1256" s="10">
        <f t="shared" si="59"/>
        <v>2011</v>
      </c>
      <c r="N1256" t="b">
        <v>1</v>
      </c>
      <c r="O1256">
        <v>141</v>
      </c>
      <c r="P1256" t="b">
        <v>1</v>
      </c>
      <c r="Q1256" t="s">
        <v>8274</v>
      </c>
    </row>
    <row r="1257" spans="1:17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s="9">
        <f t="shared" si="57"/>
        <v>41579.845509259263</v>
      </c>
      <c r="L1257" s="9">
        <f t="shared" si="58"/>
        <v>41609.887175925927</v>
      </c>
      <c r="M1257" s="10">
        <f t="shared" si="59"/>
        <v>2013</v>
      </c>
      <c r="N1257" t="b">
        <v>1</v>
      </c>
      <c r="O1257">
        <v>109</v>
      </c>
      <c r="P1257" t="b">
        <v>1</v>
      </c>
      <c r="Q1257" t="s">
        <v>8274</v>
      </c>
    </row>
    <row r="1258" spans="1:17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s="9">
        <f t="shared" si="57"/>
        <v>40921.919340277782</v>
      </c>
      <c r="L1258" s="9">
        <f t="shared" si="58"/>
        <v>40951.919340277782</v>
      </c>
      <c r="M1258" s="10">
        <f t="shared" si="59"/>
        <v>2012</v>
      </c>
      <c r="N1258" t="b">
        <v>1</v>
      </c>
      <c r="O1258">
        <v>361</v>
      </c>
      <c r="P1258" t="b">
        <v>1</v>
      </c>
      <c r="Q1258" t="s">
        <v>8274</v>
      </c>
    </row>
    <row r="1259" spans="1:17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s="9">
        <f t="shared" si="57"/>
        <v>40587.085532407407</v>
      </c>
      <c r="L1259" s="9">
        <f t="shared" si="58"/>
        <v>40636.043865740743</v>
      </c>
      <c r="M1259" s="10">
        <f t="shared" si="59"/>
        <v>2011</v>
      </c>
      <c r="N1259" t="b">
        <v>1</v>
      </c>
      <c r="O1259">
        <v>176</v>
      </c>
      <c r="P1259" t="b">
        <v>1</v>
      </c>
      <c r="Q1259" t="s">
        <v>8274</v>
      </c>
    </row>
    <row r="1260" spans="1:17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s="9">
        <f t="shared" si="57"/>
        <v>41487.611250000002</v>
      </c>
      <c r="L1260" s="9">
        <f t="shared" si="58"/>
        <v>41517.611250000002</v>
      </c>
      <c r="M1260" s="10">
        <f t="shared" si="59"/>
        <v>2013</v>
      </c>
      <c r="N1260" t="b">
        <v>1</v>
      </c>
      <c r="O1260">
        <v>670</v>
      </c>
      <c r="P1260" t="b">
        <v>1</v>
      </c>
      <c r="Q1260" t="s">
        <v>8274</v>
      </c>
    </row>
    <row r="1261" spans="1:17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s="9">
        <f t="shared" si="57"/>
        <v>41766.970648148148</v>
      </c>
      <c r="L1261" s="9">
        <f t="shared" si="58"/>
        <v>41799.165972222225</v>
      </c>
      <c r="M1261" s="10">
        <f t="shared" si="59"/>
        <v>2014</v>
      </c>
      <c r="N1261" t="b">
        <v>1</v>
      </c>
      <c r="O1261">
        <v>96</v>
      </c>
      <c r="P1261" t="b">
        <v>1</v>
      </c>
      <c r="Q1261" t="s">
        <v>8274</v>
      </c>
    </row>
    <row r="1262" spans="1:17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s="9">
        <f t="shared" si="57"/>
        <v>41666.842824074076</v>
      </c>
      <c r="L1262" s="9">
        <f t="shared" si="58"/>
        <v>41696.842824074076</v>
      </c>
      <c r="M1262" s="10">
        <f t="shared" si="59"/>
        <v>2014</v>
      </c>
      <c r="N1262" t="b">
        <v>1</v>
      </c>
      <c r="O1262">
        <v>74</v>
      </c>
      <c r="P1262" t="b">
        <v>1</v>
      </c>
      <c r="Q1262" t="s">
        <v>8274</v>
      </c>
    </row>
    <row r="1263" spans="1:17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s="9">
        <f t="shared" si="57"/>
        <v>41638.342905092592</v>
      </c>
      <c r="L1263" s="9">
        <f t="shared" si="58"/>
        <v>41668.342905092592</v>
      </c>
      <c r="M1263" s="10">
        <f t="shared" si="59"/>
        <v>2014</v>
      </c>
      <c r="N1263" t="b">
        <v>1</v>
      </c>
      <c r="O1263">
        <v>52</v>
      </c>
      <c r="P1263" t="b">
        <v>1</v>
      </c>
      <c r="Q1263" t="s">
        <v>8274</v>
      </c>
    </row>
    <row r="1264" spans="1:17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s="9">
        <f t="shared" si="57"/>
        <v>41656.762638888889</v>
      </c>
      <c r="L1264" s="9">
        <f t="shared" si="58"/>
        <v>41686.762638888889</v>
      </c>
      <c r="M1264" s="10">
        <f t="shared" si="59"/>
        <v>2014</v>
      </c>
      <c r="N1264" t="b">
        <v>1</v>
      </c>
      <c r="O1264">
        <v>105</v>
      </c>
      <c r="P1264" t="b">
        <v>1</v>
      </c>
      <c r="Q1264" t="s">
        <v>8274</v>
      </c>
    </row>
    <row r="1265" spans="1:17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s="9">
        <f t="shared" si="57"/>
        <v>41692.084143518521</v>
      </c>
      <c r="L1265" s="9">
        <f t="shared" si="58"/>
        <v>41727.041666666664</v>
      </c>
      <c r="M1265" s="10">
        <f t="shared" si="59"/>
        <v>2014</v>
      </c>
      <c r="N1265" t="b">
        <v>1</v>
      </c>
      <c r="O1265">
        <v>41</v>
      </c>
      <c r="P1265" t="b">
        <v>1</v>
      </c>
      <c r="Q1265" t="s">
        <v>8274</v>
      </c>
    </row>
    <row r="1266" spans="1:17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s="9">
        <f t="shared" si="57"/>
        <v>41547.662997685184</v>
      </c>
      <c r="L1266" s="9">
        <f t="shared" si="58"/>
        <v>41576.662997685184</v>
      </c>
      <c r="M1266" s="10">
        <f t="shared" si="59"/>
        <v>2013</v>
      </c>
      <c r="N1266" t="b">
        <v>1</v>
      </c>
      <c r="O1266">
        <v>34</v>
      </c>
      <c r="P1266" t="b">
        <v>1</v>
      </c>
      <c r="Q1266" t="s">
        <v>8274</v>
      </c>
    </row>
    <row r="1267" spans="1:17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s="9">
        <f t="shared" si="57"/>
        <v>40465.655266203699</v>
      </c>
      <c r="L1267" s="9">
        <f t="shared" si="58"/>
        <v>40512.655266203699</v>
      </c>
      <c r="M1267" s="10">
        <f t="shared" si="59"/>
        <v>2010</v>
      </c>
      <c r="N1267" t="b">
        <v>1</v>
      </c>
      <c r="O1267">
        <v>66</v>
      </c>
      <c r="P1267" t="b">
        <v>1</v>
      </c>
      <c r="Q1267" t="s">
        <v>8274</v>
      </c>
    </row>
    <row r="1268" spans="1:17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s="9">
        <f t="shared" si="57"/>
        <v>41620.87667824074</v>
      </c>
      <c r="L1268" s="9">
        <f t="shared" si="58"/>
        <v>41650.87667824074</v>
      </c>
      <c r="M1268" s="10">
        <f t="shared" si="59"/>
        <v>2014</v>
      </c>
      <c r="N1268" t="b">
        <v>1</v>
      </c>
      <c r="O1268">
        <v>50</v>
      </c>
      <c r="P1268" t="b">
        <v>1</v>
      </c>
      <c r="Q1268" t="s">
        <v>8274</v>
      </c>
    </row>
    <row r="1269" spans="1:17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s="9">
        <f t="shared" si="57"/>
        <v>41449.585162037038</v>
      </c>
      <c r="L1269" s="9">
        <f t="shared" si="58"/>
        <v>41479.585162037038</v>
      </c>
      <c r="M1269" s="10">
        <f t="shared" si="59"/>
        <v>2013</v>
      </c>
      <c r="N1269" t="b">
        <v>1</v>
      </c>
      <c r="O1269">
        <v>159</v>
      </c>
      <c r="P1269" t="b">
        <v>1</v>
      </c>
      <c r="Q1269" t="s">
        <v>8274</v>
      </c>
    </row>
    <row r="1270" spans="1:17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s="9">
        <f t="shared" si="57"/>
        <v>41507.845451388886</v>
      </c>
      <c r="L1270" s="9">
        <f t="shared" si="58"/>
        <v>41537.845451388886</v>
      </c>
      <c r="M1270" s="10">
        <f t="shared" si="59"/>
        <v>2013</v>
      </c>
      <c r="N1270" t="b">
        <v>1</v>
      </c>
      <c r="O1270">
        <v>182</v>
      </c>
      <c r="P1270" t="b">
        <v>1</v>
      </c>
      <c r="Q1270" t="s">
        <v>8274</v>
      </c>
    </row>
    <row r="1271" spans="1:17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s="9">
        <f t="shared" si="57"/>
        <v>42445.823055555549</v>
      </c>
      <c r="L1271" s="9">
        <f t="shared" si="58"/>
        <v>42476</v>
      </c>
      <c r="M1271" s="10">
        <f t="shared" si="59"/>
        <v>2016</v>
      </c>
      <c r="N1271" t="b">
        <v>1</v>
      </c>
      <c r="O1271">
        <v>206</v>
      </c>
      <c r="P1271" t="b">
        <v>1</v>
      </c>
      <c r="Q1271" t="s">
        <v>8274</v>
      </c>
    </row>
    <row r="1272" spans="1:17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s="9">
        <f t="shared" si="57"/>
        <v>40933.856967592597</v>
      </c>
      <c r="L1272" s="9">
        <f t="shared" si="58"/>
        <v>40993.815300925926</v>
      </c>
      <c r="M1272" s="10">
        <f t="shared" si="59"/>
        <v>2012</v>
      </c>
      <c r="N1272" t="b">
        <v>1</v>
      </c>
      <c r="O1272">
        <v>169</v>
      </c>
      <c r="P1272" t="b">
        <v>1</v>
      </c>
      <c r="Q1272" t="s">
        <v>8274</v>
      </c>
    </row>
    <row r="1273" spans="1:17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s="9">
        <f t="shared" si="57"/>
        <v>41561.683553240742</v>
      </c>
      <c r="L1273" s="9">
        <f t="shared" si="58"/>
        <v>41591.725219907406</v>
      </c>
      <c r="M1273" s="10">
        <f t="shared" si="59"/>
        <v>2013</v>
      </c>
      <c r="N1273" t="b">
        <v>1</v>
      </c>
      <c r="O1273">
        <v>31</v>
      </c>
      <c r="P1273" t="b">
        <v>1</v>
      </c>
      <c r="Q1273" t="s">
        <v>8274</v>
      </c>
    </row>
    <row r="1274" spans="1:17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s="9">
        <f t="shared" si="57"/>
        <v>40274.745127314818</v>
      </c>
      <c r="L1274" s="9">
        <f t="shared" si="58"/>
        <v>40344.166666666664</v>
      </c>
      <c r="M1274" s="10">
        <f t="shared" si="59"/>
        <v>2010</v>
      </c>
      <c r="N1274" t="b">
        <v>1</v>
      </c>
      <c r="O1274">
        <v>28</v>
      </c>
      <c r="P1274" t="b">
        <v>1</v>
      </c>
      <c r="Q1274" t="s">
        <v>8274</v>
      </c>
    </row>
    <row r="1275" spans="1:17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s="9">
        <f t="shared" si="57"/>
        <v>41852.730219907404</v>
      </c>
      <c r="L1275" s="9">
        <f t="shared" si="58"/>
        <v>41882.730219907404</v>
      </c>
      <c r="M1275" s="10">
        <f t="shared" si="59"/>
        <v>2014</v>
      </c>
      <c r="N1275" t="b">
        <v>1</v>
      </c>
      <c r="O1275">
        <v>54</v>
      </c>
      <c r="P1275" t="b">
        <v>1</v>
      </c>
      <c r="Q1275" t="s">
        <v>8274</v>
      </c>
    </row>
    <row r="1276" spans="1:17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s="9">
        <f t="shared" si="57"/>
        <v>41116.690104166664</v>
      </c>
      <c r="L1276" s="9">
        <f t="shared" si="58"/>
        <v>41151.690104166664</v>
      </c>
      <c r="M1276" s="10">
        <f t="shared" si="59"/>
        <v>2012</v>
      </c>
      <c r="N1276" t="b">
        <v>1</v>
      </c>
      <c r="O1276">
        <v>467</v>
      </c>
      <c r="P1276" t="b">
        <v>1</v>
      </c>
      <c r="Q1276" t="s">
        <v>8274</v>
      </c>
    </row>
    <row r="1277" spans="1:17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s="9">
        <f t="shared" si="57"/>
        <v>41458.867905092593</v>
      </c>
      <c r="L1277" s="9">
        <f t="shared" si="58"/>
        <v>41493.867905092593</v>
      </c>
      <c r="M1277" s="10">
        <f t="shared" si="59"/>
        <v>2013</v>
      </c>
      <c r="N1277" t="b">
        <v>1</v>
      </c>
      <c r="O1277">
        <v>389</v>
      </c>
      <c r="P1277" t="b">
        <v>1</v>
      </c>
      <c r="Q1277" t="s">
        <v>8274</v>
      </c>
    </row>
    <row r="1278" spans="1:17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s="9">
        <f t="shared" si="57"/>
        <v>40007.704247685186</v>
      </c>
      <c r="L1278" s="9">
        <f t="shared" si="58"/>
        <v>40057.166666666664</v>
      </c>
      <c r="M1278" s="10">
        <f t="shared" si="59"/>
        <v>2009</v>
      </c>
      <c r="N1278" t="b">
        <v>1</v>
      </c>
      <c r="O1278">
        <v>68</v>
      </c>
      <c r="P1278" t="b">
        <v>1</v>
      </c>
      <c r="Q1278" t="s">
        <v>8274</v>
      </c>
    </row>
    <row r="1279" spans="1:17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s="9">
        <f t="shared" si="57"/>
        <v>41121.561886574076</v>
      </c>
      <c r="L1279" s="9">
        <f t="shared" si="58"/>
        <v>41156.561886574076</v>
      </c>
      <c r="M1279" s="10">
        <f t="shared" si="59"/>
        <v>2012</v>
      </c>
      <c r="N1279" t="b">
        <v>1</v>
      </c>
      <c r="O1279">
        <v>413</v>
      </c>
      <c r="P1279" t="b">
        <v>1</v>
      </c>
      <c r="Q1279" t="s">
        <v>8274</v>
      </c>
    </row>
    <row r="1280" spans="1:17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s="9">
        <f t="shared" si="57"/>
        <v>41786.555162037039</v>
      </c>
      <c r="L1280" s="9">
        <f t="shared" si="58"/>
        <v>41815.083333333336</v>
      </c>
      <c r="M1280" s="10">
        <f t="shared" si="59"/>
        <v>2014</v>
      </c>
      <c r="N1280" t="b">
        <v>1</v>
      </c>
      <c r="O1280">
        <v>190</v>
      </c>
      <c r="P1280" t="b">
        <v>1</v>
      </c>
      <c r="Q1280" t="s">
        <v>8274</v>
      </c>
    </row>
    <row r="1281" spans="1:17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s="9">
        <f t="shared" si="57"/>
        <v>41682.099189814813</v>
      </c>
      <c r="L1281" s="9">
        <f t="shared" si="58"/>
        <v>41722.057523148149</v>
      </c>
      <c r="M1281" s="10">
        <f t="shared" si="59"/>
        <v>2014</v>
      </c>
      <c r="N1281" t="b">
        <v>1</v>
      </c>
      <c r="O1281">
        <v>189</v>
      </c>
      <c r="P1281" t="b">
        <v>1</v>
      </c>
      <c r="Q1281" t="s">
        <v>8274</v>
      </c>
    </row>
    <row r="1282" spans="1:17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s="9">
        <f t="shared" si="57"/>
        <v>40513.757569444446</v>
      </c>
      <c r="L1282" s="9">
        <f t="shared" si="58"/>
        <v>40603.757569444446</v>
      </c>
      <c r="M1282" s="10">
        <f t="shared" si="59"/>
        <v>2011</v>
      </c>
      <c r="N1282" t="b">
        <v>1</v>
      </c>
      <c r="O1282">
        <v>130</v>
      </c>
      <c r="P1282" t="b">
        <v>1</v>
      </c>
      <c r="Q1282" t="s">
        <v>8274</v>
      </c>
    </row>
    <row r="1283" spans="1:17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s="9">
        <f t="shared" ref="K1283:K1346" si="60">(((J1283/60)/60)/24)+DATE(1970,1,1)</f>
        <v>41463.743472222224</v>
      </c>
      <c r="L1283" s="9">
        <f t="shared" ref="L1283:L1346" si="61">(((I1283/60)/60)/24)+DATE(1970,1,1)</f>
        <v>41483.743472222224</v>
      </c>
      <c r="M1283" s="10">
        <f t="shared" ref="M1283:M1346" si="62">YEAR(L1283)</f>
        <v>2013</v>
      </c>
      <c r="N1283" t="b">
        <v>1</v>
      </c>
      <c r="O1283">
        <v>74</v>
      </c>
      <c r="P1283" t="b">
        <v>1</v>
      </c>
      <c r="Q1283" t="s">
        <v>8274</v>
      </c>
    </row>
    <row r="1284" spans="1:17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s="9">
        <f t="shared" si="60"/>
        <v>41586.475173611114</v>
      </c>
      <c r="L1284" s="9">
        <f t="shared" si="61"/>
        <v>41617.207638888889</v>
      </c>
      <c r="M1284" s="10">
        <f t="shared" si="62"/>
        <v>2013</v>
      </c>
      <c r="N1284" t="b">
        <v>1</v>
      </c>
      <c r="O1284">
        <v>274</v>
      </c>
      <c r="P1284" t="b">
        <v>1</v>
      </c>
      <c r="Q1284" t="s">
        <v>8274</v>
      </c>
    </row>
    <row r="1285" spans="1:17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s="9">
        <f t="shared" si="60"/>
        <v>41320.717465277776</v>
      </c>
      <c r="L1285" s="9">
        <f t="shared" si="61"/>
        <v>41344.166666666664</v>
      </c>
      <c r="M1285" s="10">
        <f t="shared" si="62"/>
        <v>2013</v>
      </c>
      <c r="N1285" t="b">
        <v>1</v>
      </c>
      <c r="O1285">
        <v>22</v>
      </c>
      <c r="P1285" t="b">
        <v>1</v>
      </c>
      <c r="Q1285" t="s">
        <v>8274</v>
      </c>
    </row>
    <row r="1286" spans="1:17" ht="60" hidden="1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s="9">
        <f t="shared" si="60"/>
        <v>42712.23474537037</v>
      </c>
      <c r="L1286" s="9">
        <f t="shared" si="61"/>
        <v>42735.707638888889</v>
      </c>
      <c r="M1286" s="10">
        <f t="shared" si="62"/>
        <v>2016</v>
      </c>
      <c r="N1286" t="b">
        <v>0</v>
      </c>
      <c r="O1286">
        <v>31</v>
      </c>
      <c r="P1286" t="b">
        <v>1</v>
      </c>
      <c r="Q1286" t="s">
        <v>8269</v>
      </c>
    </row>
    <row r="1287" spans="1:17" ht="60" hidden="1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s="9">
        <f t="shared" si="60"/>
        <v>42160.583043981482</v>
      </c>
      <c r="L1287" s="9">
        <f t="shared" si="61"/>
        <v>42175.583043981482</v>
      </c>
      <c r="M1287" s="10">
        <f t="shared" si="62"/>
        <v>2015</v>
      </c>
      <c r="N1287" t="b">
        <v>0</v>
      </c>
      <c r="O1287">
        <v>63</v>
      </c>
      <c r="P1287" t="b">
        <v>1</v>
      </c>
      <c r="Q1287" t="s">
        <v>8269</v>
      </c>
    </row>
    <row r="1288" spans="1:17" ht="45" hidden="1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s="9">
        <f t="shared" si="60"/>
        <v>42039.384571759263</v>
      </c>
      <c r="L1288" s="9">
        <f t="shared" si="61"/>
        <v>42052.583333333328</v>
      </c>
      <c r="M1288" s="10">
        <f t="shared" si="62"/>
        <v>2015</v>
      </c>
      <c r="N1288" t="b">
        <v>0</v>
      </c>
      <c r="O1288">
        <v>20</v>
      </c>
      <c r="P1288" t="b">
        <v>1</v>
      </c>
      <c r="Q1288" t="s">
        <v>8269</v>
      </c>
    </row>
    <row r="1289" spans="1:17" ht="90" hidden="1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s="9">
        <f t="shared" si="60"/>
        <v>42107.621018518519</v>
      </c>
      <c r="L1289" s="9">
        <f t="shared" si="61"/>
        <v>42167.621018518519</v>
      </c>
      <c r="M1289" s="10">
        <f t="shared" si="62"/>
        <v>2015</v>
      </c>
      <c r="N1289" t="b">
        <v>0</v>
      </c>
      <c r="O1289">
        <v>25</v>
      </c>
      <c r="P1289" t="b">
        <v>1</v>
      </c>
      <c r="Q1289" t="s">
        <v>8269</v>
      </c>
    </row>
    <row r="1290" spans="1:17" ht="60" hidden="1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s="9">
        <f t="shared" si="60"/>
        <v>42561.154664351852</v>
      </c>
      <c r="L1290" s="9">
        <f t="shared" si="61"/>
        <v>42592.166666666672</v>
      </c>
      <c r="M1290" s="10">
        <f t="shared" si="62"/>
        <v>2016</v>
      </c>
      <c r="N1290" t="b">
        <v>0</v>
      </c>
      <c r="O1290">
        <v>61</v>
      </c>
      <c r="P1290" t="b">
        <v>1</v>
      </c>
      <c r="Q1290" t="s">
        <v>8269</v>
      </c>
    </row>
    <row r="1291" spans="1:17" ht="45" hidden="1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s="9">
        <f t="shared" si="60"/>
        <v>42709.134780092587</v>
      </c>
      <c r="L1291" s="9">
        <f t="shared" si="61"/>
        <v>42739.134780092587</v>
      </c>
      <c r="M1291" s="10">
        <f t="shared" si="62"/>
        <v>2017</v>
      </c>
      <c r="N1291" t="b">
        <v>0</v>
      </c>
      <c r="O1291">
        <v>52</v>
      </c>
      <c r="P1291" t="b">
        <v>1</v>
      </c>
      <c r="Q1291" t="s">
        <v>8269</v>
      </c>
    </row>
    <row r="1292" spans="1:17" ht="30" hidden="1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s="9">
        <f t="shared" si="60"/>
        <v>42086.614942129629</v>
      </c>
      <c r="L1292" s="9">
        <f t="shared" si="61"/>
        <v>42117.290972222225</v>
      </c>
      <c r="M1292" s="10">
        <f t="shared" si="62"/>
        <v>2015</v>
      </c>
      <c r="N1292" t="b">
        <v>0</v>
      </c>
      <c r="O1292">
        <v>86</v>
      </c>
      <c r="P1292" t="b">
        <v>1</v>
      </c>
      <c r="Q1292" t="s">
        <v>8269</v>
      </c>
    </row>
    <row r="1293" spans="1:17" ht="60" hidden="1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s="9">
        <f t="shared" si="60"/>
        <v>42064.652673611112</v>
      </c>
      <c r="L1293" s="9">
        <f t="shared" si="61"/>
        <v>42101.291666666672</v>
      </c>
      <c r="M1293" s="10">
        <f t="shared" si="62"/>
        <v>2015</v>
      </c>
      <c r="N1293" t="b">
        <v>0</v>
      </c>
      <c r="O1293">
        <v>42</v>
      </c>
      <c r="P1293" t="b">
        <v>1</v>
      </c>
      <c r="Q1293" t="s">
        <v>8269</v>
      </c>
    </row>
    <row r="1294" spans="1:17" ht="60" hidden="1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s="9">
        <f t="shared" si="60"/>
        <v>42256.764212962968</v>
      </c>
      <c r="L1294" s="9">
        <f t="shared" si="61"/>
        <v>42283.957638888889</v>
      </c>
      <c r="M1294" s="10">
        <f t="shared" si="62"/>
        <v>2015</v>
      </c>
      <c r="N1294" t="b">
        <v>0</v>
      </c>
      <c r="O1294">
        <v>52</v>
      </c>
      <c r="P1294" t="b">
        <v>1</v>
      </c>
      <c r="Q1294" t="s">
        <v>8269</v>
      </c>
    </row>
    <row r="1295" spans="1:17" ht="60" hidden="1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s="9">
        <f t="shared" si="60"/>
        <v>42292.701053240744</v>
      </c>
      <c r="L1295" s="9">
        <f t="shared" si="61"/>
        <v>42322.742719907401</v>
      </c>
      <c r="M1295" s="10">
        <f t="shared" si="62"/>
        <v>2015</v>
      </c>
      <c r="N1295" t="b">
        <v>0</v>
      </c>
      <c r="O1295">
        <v>120</v>
      </c>
      <c r="P1295" t="b">
        <v>1</v>
      </c>
      <c r="Q1295" t="s">
        <v>8269</v>
      </c>
    </row>
    <row r="1296" spans="1:17" ht="60" hidden="1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s="9">
        <f t="shared" si="60"/>
        <v>42278.453668981485</v>
      </c>
      <c r="L1296" s="9">
        <f t="shared" si="61"/>
        <v>42296.458333333328</v>
      </c>
      <c r="M1296" s="10">
        <f t="shared" si="62"/>
        <v>2015</v>
      </c>
      <c r="N1296" t="b">
        <v>0</v>
      </c>
      <c r="O1296">
        <v>22</v>
      </c>
      <c r="P1296" t="b">
        <v>1</v>
      </c>
      <c r="Q1296" t="s">
        <v>8269</v>
      </c>
    </row>
    <row r="1297" spans="1:17" ht="60" hidden="1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s="9">
        <f t="shared" si="60"/>
        <v>42184.572881944448</v>
      </c>
      <c r="L1297" s="9">
        <f t="shared" si="61"/>
        <v>42214.708333333328</v>
      </c>
      <c r="M1297" s="10">
        <f t="shared" si="62"/>
        <v>2015</v>
      </c>
      <c r="N1297" t="b">
        <v>0</v>
      </c>
      <c r="O1297">
        <v>64</v>
      </c>
      <c r="P1297" t="b">
        <v>1</v>
      </c>
      <c r="Q1297" t="s">
        <v>8269</v>
      </c>
    </row>
    <row r="1298" spans="1:17" ht="60" hidden="1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s="9">
        <f t="shared" si="60"/>
        <v>42423.050613425927</v>
      </c>
      <c r="L1298" s="9">
        <f t="shared" si="61"/>
        <v>42443.008946759262</v>
      </c>
      <c r="M1298" s="10">
        <f t="shared" si="62"/>
        <v>2016</v>
      </c>
      <c r="N1298" t="b">
        <v>0</v>
      </c>
      <c r="O1298">
        <v>23</v>
      </c>
      <c r="P1298" t="b">
        <v>1</v>
      </c>
      <c r="Q1298" t="s">
        <v>8269</v>
      </c>
    </row>
    <row r="1299" spans="1:17" ht="60" hidden="1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s="9">
        <f t="shared" si="60"/>
        <v>42461.747199074074</v>
      </c>
      <c r="L1299" s="9">
        <f t="shared" si="61"/>
        <v>42491.747199074074</v>
      </c>
      <c r="M1299" s="10">
        <f t="shared" si="62"/>
        <v>2016</v>
      </c>
      <c r="N1299" t="b">
        <v>0</v>
      </c>
      <c r="O1299">
        <v>238</v>
      </c>
      <c r="P1299" t="b">
        <v>1</v>
      </c>
      <c r="Q1299" t="s">
        <v>8269</v>
      </c>
    </row>
    <row r="1300" spans="1:17" ht="60" hidden="1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s="9">
        <f t="shared" si="60"/>
        <v>42458.680925925932</v>
      </c>
      <c r="L1300" s="9">
        <f t="shared" si="61"/>
        <v>42488.680925925932</v>
      </c>
      <c r="M1300" s="10">
        <f t="shared" si="62"/>
        <v>2016</v>
      </c>
      <c r="N1300" t="b">
        <v>0</v>
      </c>
      <c r="O1300">
        <v>33</v>
      </c>
      <c r="P1300" t="b">
        <v>1</v>
      </c>
      <c r="Q1300" t="s">
        <v>8269</v>
      </c>
    </row>
    <row r="1301" spans="1:17" ht="45" hidden="1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s="9">
        <f t="shared" si="60"/>
        <v>42169.814340277779</v>
      </c>
      <c r="L1301" s="9">
        <f t="shared" si="61"/>
        <v>42199.814340277779</v>
      </c>
      <c r="M1301" s="10">
        <f t="shared" si="62"/>
        <v>2015</v>
      </c>
      <c r="N1301" t="b">
        <v>0</v>
      </c>
      <c r="O1301">
        <v>32</v>
      </c>
      <c r="P1301" t="b">
        <v>1</v>
      </c>
      <c r="Q1301" t="s">
        <v>8269</v>
      </c>
    </row>
    <row r="1302" spans="1:17" ht="60" hidden="1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s="9">
        <f t="shared" si="60"/>
        <v>42483.675208333334</v>
      </c>
      <c r="L1302" s="9">
        <f t="shared" si="61"/>
        <v>42522.789583333331</v>
      </c>
      <c r="M1302" s="10">
        <f t="shared" si="62"/>
        <v>2016</v>
      </c>
      <c r="N1302" t="b">
        <v>0</v>
      </c>
      <c r="O1302">
        <v>24</v>
      </c>
      <c r="P1302" t="b">
        <v>1</v>
      </c>
      <c r="Q1302" t="s">
        <v>8269</v>
      </c>
    </row>
    <row r="1303" spans="1:17" ht="60" hidden="1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s="9">
        <f t="shared" si="60"/>
        <v>42195.749745370369</v>
      </c>
      <c r="L1303" s="9">
        <f t="shared" si="61"/>
        <v>42206.125</v>
      </c>
      <c r="M1303" s="10">
        <f t="shared" si="62"/>
        <v>2015</v>
      </c>
      <c r="N1303" t="b">
        <v>0</v>
      </c>
      <c r="O1303">
        <v>29</v>
      </c>
      <c r="P1303" t="b">
        <v>1</v>
      </c>
      <c r="Q1303" t="s">
        <v>8269</v>
      </c>
    </row>
    <row r="1304" spans="1:17" ht="45" hidden="1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s="9">
        <f t="shared" si="60"/>
        <v>42675.057997685188</v>
      </c>
      <c r="L1304" s="9">
        <f t="shared" si="61"/>
        <v>42705.099664351852</v>
      </c>
      <c r="M1304" s="10">
        <f t="shared" si="62"/>
        <v>2016</v>
      </c>
      <c r="N1304" t="b">
        <v>0</v>
      </c>
      <c r="O1304">
        <v>50</v>
      </c>
      <c r="P1304" t="b">
        <v>1</v>
      </c>
      <c r="Q1304" t="s">
        <v>8269</v>
      </c>
    </row>
    <row r="1305" spans="1:17" ht="30" hidden="1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s="9">
        <f t="shared" si="60"/>
        <v>42566.441203703704</v>
      </c>
      <c r="L1305" s="9">
        <f t="shared" si="61"/>
        <v>42582.458333333328</v>
      </c>
      <c r="M1305" s="10">
        <f t="shared" si="62"/>
        <v>2016</v>
      </c>
      <c r="N1305" t="b">
        <v>0</v>
      </c>
      <c r="O1305">
        <v>108</v>
      </c>
      <c r="P1305" t="b">
        <v>1</v>
      </c>
      <c r="Q1305" t="s">
        <v>8269</v>
      </c>
    </row>
    <row r="1306" spans="1:17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s="9">
        <f t="shared" si="60"/>
        <v>42747.194502314815</v>
      </c>
      <c r="L1306" s="9">
        <f t="shared" si="61"/>
        <v>42807.152835648143</v>
      </c>
      <c r="M1306" s="10">
        <f t="shared" si="62"/>
        <v>2017</v>
      </c>
      <c r="N1306" t="b">
        <v>0</v>
      </c>
      <c r="O1306">
        <v>104</v>
      </c>
      <c r="P1306" t="b">
        <v>0</v>
      </c>
      <c r="Q1306" t="s">
        <v>8271</v>
      </c>
    </row>
    <row r="1307" spans="1:17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s="9">
        <f t="shared" si="60"/>
        <v>42543.665601851855</v>
      </c>
      <c r="L1307" s="9">
        <f t="shared" si="61"/>
        <v>42572.729166666672</v>
      </c>
      <c r="M1307" s="10">
        <f t="shared" si="62"/>
        <v>2016</v>
      </c>
      <c r="N1307" t="b">
        <v>0</v>
      </c>
      <c r="O1307">
        <v>86</v>
      </c>
      <c r="P1307" t="b">
        <v>0</v>
      </c>
      <c r="Q1307" t="s">
        <v>8271</v>
      </c>
    </row>
    <row r="1308" spans="1:17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s="9">
        <f t="shared" si="60"/>
        <v>41947.457569444443</v>
      </c>
      <c r="L1308" s="9">
        <f t="shared" si="61"/>
        <v>41977.457569444443</v>
      </c>
      <c r="M1308" s="10">
        <f t="shared" si="62"/>
        <v>2014</v>
      </c>
      <c r="N1308" t="b">
        <v>0</v>
      </c>
      <c r="O1308">
        <v>356</v>
      </c>
      <c r="P1308" t="b">
        <v>0</v>
      </c>
      <c r="Q1308" t="s">
        <v>8271</v>
      </c>
    </row>
    <row r="1309" spans="1:17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s="9">
        <f t="shared" si="60"/>
        <v>42387.503229166665</v>
      </c>
      <c r="L1309" s="9">
        <f t="shared" si="61"/>
        <v>42417.503229166665</v>
      </c>
      <c r="M1309" s="10">
        <f t="shared" si="62"/>
        <v>2016</v>
      </c>
      <c r="N1309" t="b">
        <v>0</v>
      </c>
      <c r="O1309">
        <v>45</v>
      </c>
      <c r="P1309" t="b">
        <v>0</v>
      </c>
      <c r="Q1309" t="s">
        <v>8271</v>
      </c>
    </row>
    <row r="1310" spans="1:17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s="9">
        <f t="shared" si="60"/>
        <v>42611.613564814819</v>
      </c>
      <c r="L1310" s="9">
        <f t="shared" si="61"/>
        <v>42651.613564814819</v>
      </c>
      <c r="M1310" s="10">
        <f t="shared" si="62"/>
        <v>2016</v>
      </c>
      <c r="N1310" t="b">
        <v>0</v>
      </c>
      <c r="O1310">
        <v>38</v>
      </c>
      <c r="P1310" t="b">
        <v>0</v>
      </c>
      <c r="Q1310" t="s">
        <v>8271</v>
      </c>
    </row>
    <row r="1311" spans="1:17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s="9">
        <f t="shared" si="60"/>
        <v>42257.882731481484</v>
      </c>
      <c r="L1311" s="9">
        <f t="shared" si="61"/>
        <v>42292.882731481484</v>
      </c>
      <c r="M1311" s="10">
        <f t="shared" si="62"/>
        <v>2015</v>
      </c>
      <c r="N1311" t="b">
        <v>0</v>
      </c>
      <c r="O1311">
        <v>35</v>
      </c>
      <c r="P1311" t="b">
        <v>0</v>
      </c>
      <c r="Q1311" t="s">
        <v>8271</v>
      </c>
    </row>
    <row r="1312" spans="1:17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s="9">
        <f t="shared" si="60"/>
        <v>42556.667245370365</v>
      </c>
      <c r="L1312" s="9">
        <f t="shared" si="61"/>
        <v>42601.667245370365</v>
      </c>
      <c r="M1312" s="10">
        <f t="shared" si="62"/>
        <v>2016</v>
      </c>
      <c r="N1312" t="b">
        <v>0</v>
      </c>
      <c r="O1312">
        <v>24</v>
      </c>
      <c r="P1312" t="b">
        <v>0</v>
      </c>
      <c r="Q1312" t="s">
        <v>8271</v>
      </c>
    </row>
    <row r="1313" spans="1:17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s="9">
        <f t="shared" si="60"/>
        <v>42669.802303240736</v>
      </c>
      <c r="L1313" s="9">
        <f t="shared" si="61"/>
        <v>42704.843969907408</v>
      </c>
      <c r="M1313" s="10">
        <f t="shared" si="62"/>
        <v>2016</v>
      </c>
      <c r="N1313" t="b">
        <v>0</v>
      </c>
      <c r="O1313">
        <v>100</v>
      </c>
      <c r="P1313" t="b">
        <v>0</v>
      </c>
      <c r="Q1313" t="s">
        <v>8271</v>
      </c>
    </row>
    <row r="1314" spans="1:17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s="9">
        <f t="shared" si="60"/>
        <v>42082.702800925923</v>
      </c>
      <c r="L1314" s="9">
        <f t="shared" si="61"/>
        <v>42112.702800925923</v>
      </c>
      <c r="M1314" s="10">
        <f t="shared" si="62"/>
        <v>2015</v>
      </c>
      <c r="N1314" t="b">
        <v>0</v>
      </c>
      <c r="O1314">
        <v>1</v>
      </c>
      <c r="P1314" t="b">
        <v>0</v>
      </c>
      <c r="Q1314" t="s">
        <v>8271</v>
      </c>
    </row>
    <row r="1315" spans="1:17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s="9">
        <f t="shared" si="60"/>
        <v>42402.709652777776</v>
      </c>
      <c r="L1315" s="9">
        <f t="shared" si="61"/>
        <v>42432.709652777776</v>
      </c>
      <c r="M1315" s="10">
        <f t="shared" si="62"/>
        <v>2016</v>
      </c>
      <c r="N1315" t="b">
        <v>0</v>
      </c>
      <c r="O1315">
        <v>122</v>
      </c>
      <c r="P1315" t="b">
        <v>0</v>
      </c>
      <c r="Q1315" t="s">
        <v>8271</v>
      </c>
    </row>
    <row r="1316" spans="1:17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s="9">
        <f t="shared" si="60"/>
        <v>42604.669675925921</v>
      </c>
      <c r="L1316" s="9">
        <f t="shared" si="61"/>
        <v>42664.669675925921</v>
      </c>
      <c r="M1316" s="10">
        <f t="shared" si="62"/>
        <v>2016</v>
      </c>
      <c r="N1316" t="b">
        <v>0</v>
      </c>
      <c r="O1316">
        <v>11</v>
      </c>
      <c r="P1316" t="b">
        <v>0</v>
      </c>
      <c r="Q1316" t="s">
        <v>8271</v>
      </c>
    </row>
    <row r="1317" spans="1:17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s="9">
        <f t="shared" si="60"/>
        <v>42278.498240740737</v>
      </c>
      <c r="L1317" s="9">
        <f t="shared" si="61"/>
        <v>42314.041666666672</v>
      </c>
      <c r="M1317" s="10">
        <f t="shared" si="62"/>
        <v>2015</v>
      </c>
      <c r="N1317" t="b">
        <v>0</v>
      </c>
      <c r="O1317">
        <v>248</v>
      </c>
      <c r="P1317" t="b">
        <v>0</v>
      </c>
      <c r="Q1317" t="s">
        <v>8271</v>
      </c>
    </row>
    <row r="1318" spans="1:17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s="9">
        <f t="shared" si="60"/>
        <v>42393.961909722217</v>
      </c>
      <c r="L1318" s="9">
        <f t="shared" si="61"/>
        <v>42428.961909722217</v>
      </c>
      <c r="M1318" s="10">
        <f t="shared" si="62"/>
        <v>2016</v>
      </c>
      <c r="N1318" t="b">
        <v>0</v>
      </c>
      <c r="O1318">
        <v>1</v>
      </c>
      <c r="P1318" t="b">
        <v>0</v>
      </c>
      <c r="Q1318" t="s">
        <v>8271</v>
      </c>
    </row>
    <row r="1319" spans="1:17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s="9">
        <f t="shared" si="60"/>
        <v>42520.235486111109</v>
      </c>
      <c r="L1319" s="9">
        <f t="shared" si="61"/>
        <v>42572.583333333328</v>
      </c>
      <c r="M1319" s="10">
        <f t="shared" si="62"/>
        <v>2016</v>
      </c>
      <c r="N1319" t="b">
        <v>0</v>
      </c>
      <c r="O1319">
        <v>19</v>
      </c>
      <c r="P1319" t="b">
        <v>0</v>
      </c>
      <c r="Q1319" t="s">
        <v>8271</v>
      </c>
    </row>
    <row r="1320" spans="1:17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s="9">
        <f t="shared" si="60"/>
        <v>41985.043657407412</v>
      </c>
      <c r="L1320" s="9">
        <f t="shared" si="61"/>
        <v>42015.043657407412</v>
      </c>
      <c r="M1320" s="10">
        <f t="shared" si="62"/>
        <v>2015</v>
      </c>
      <c r="N1320" t="b">
        <v>0</v>
      </c>
      <c r="O1320">
        <v>135</v>
      </c>
      <c r="P1320" t="b">
        <v>0</v>
      </c>
      <c r="Q1320" t="s">
        <v>8271</v>
      </c>
    </row>
    <row r="1321" spans="1:17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s="9">
        <f t="shared" si="60"/>
        <v>41816.812094907407</v>
      </c>
      <c r="L1321" s="9">
        <f t="shared" si="61"/>
        <v>41831.666666666664</v>
      </c>
      <c r="M1321" s="10">
        <f t="shared" si="62"/>
        <v>2014</v>
      </c>
      <c r="N1321" t="b">
        <v>0</v>
      </c>
      <c r="O1321">
        <v>9</v>
      </c>
      <c r="P1321" t="b">
        <v>0</v>
      </c>
      <c r="Q1321" t="s">
        <v>8271</v>
      </c>
    </row>
    <row r="1322" spans="1:17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s="9">
        <f t="shared" si="60"/>
        <v>42705.690347222218</v>
      </c>
      <c r="L1322" s="9">
        <f t="shared" si="61"/>
        <v>42734.958333333328</v>
      </c>
      <c r="M1322" s="10">
        <f t="shared" si="62"/>
        <v>2016</v>
      </c>
      <c r="N1322" t="b">
        <v>0</v>
      </c>
      <c r="O1322">
        <v>3</v>
      </c>
      <c r="P1322" t="b">
        <v>0</v>
      </c>
      <c r="Q1322" t="s">
        <v>8271</v>
      </c>
    </row>
    <row r="1323" spans="1:17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s="9">
        <f t="shared" si="60"/>
        <v>42697.74927083333</v>
      </c>
      <c r="L1323" s="9">
        <f t="shared" si="61"/>
        <v>42727.74927083333</v>
      </c>
      <c r="M1323" s="10">
        <f t="shared" si="62"/>
        <v>2016</v>
      </c>
      <c r="N1323" t="b">
        <v>0</v>
      </c>
      <c r="O1323">
        <v>7</v>
      </c>
      <c r="P1323" t="b">
        <v>0</v>
      </c>
      <c r="Q1323" t="s">
        <v>8271</v>
      </c>
    </row>
    <row r="1324" spans="1:17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s="9">
        <f t="shared" si="60"/>
        <v>42115.656539351854</v>
      </c>
      <c r="L1324" s="9">
        <f t="shared" si="61"/>
        <v>42145.656539351854</v>
      </c>
      <c r="M1324" s="10">
        <f t="shared" si="62"/>
        <v>2015</v>
      </c>
      <c r="N1324" t="b">
        <v>0</v>
      </c>
      <c r="O1324">
        <v>4</v>
      </c>
      <c r="P1324" t="b">
        <v>0</v>
      </c>
      <c r="Q1324" t="s">
        <v>8271</v>
      </c>
    </row>
    <row r="1325" spans="1:17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s="9">
        <f t="shared" si="60"/>
        <v>42451.698449074072</v>
      </c>
      <c r="L1325" s="9">
        <f t="shared" si="61"/>
        <v>42486.288194444445</v>
      </c>
      <c r="M1325" s="10">
        <f t="shared" si="62"/>
        <v>2016</v>
      </c>
      <c r="N1325" t="b">
        <v>0</v>
      </c>
      <c r="O1325">
        <v>44</v>
      </c>
      <c r="P1325" t="b">
        <v>0</v>
      </c>
      <c r="Q1325" t="s">
        <v>8271</v>
      </c>
    </row>
    <row r="1326" spans="1:17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s="9">
        <f t="shared" si="60"/>
        <v>42626.633703703701</v>
      </c>
      <c r="L1326" s="9">
        <f t="shared" si="61"/>
        <v>42656.633703703701</v>
      </c>
      <c r="M1326" s="10">
        <f t="shared" si="62"/>
        <v>2016</v>
      </c>
      <c r="N1326" t="b">
        <v>0</v>
      </c>
      <c r="O1326">
        <v>90</v>
      </c>
      <c r="P1326" t="b">
        <v>0</v>
      </c>
      <c r="Q1326" t="s">
        <v>8271</v>
      </c>
    </row>
    <row r="1327" spans="1:17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s="9">
        <f t="shared" si="60"/>
        <v>42704.086053240739</v>
      </c>
      <c r="L1327" s="9">
        <f t="shared" si="61"/>
        <v>42734.086053240739</v>
      </c>
      <c r="M1327" s="10">
        <f t="shared" si="62"/>
        <v>2016</v>
      </c>
      <c r="N1327" t="b">
        <v>0</v>
      </c>
      <c r="O1327">
        <v>8</v>
      </c>
      <c r="P1327" t="b">
        <v>0</v>
      </c>
      <c r="Q1327" t="s">
        <v>8271</v>
      </c>
    </row>
    <row r="1328" spans="1:17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s="9">
        <f t="shared" si="60"/>
        <v>41974.791990740734</v>
      </c>
      <c r="L1328" s="9">
        <f t="shared" si="61"/>
        <v>42019.791990740734</v>
      </c>
      <c r="M1328" s="10">
        <f t="shared" si="62"/>
        <v>2015</v>
      </c>
      <c r="N1328" t="b">
        <v>0</v>
      </c>
      <c r="O1328">
        <v>11</v>
      </c>
      <c r="P1328" t="b">
        <v>0</v>
      </c>
      <c r="Q1328" t="s">
        <v>8271</v>
      </c>
    </row>
    <row r="1329" spans="1:17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s="9">
        <f t="shared" si="60"/>
        <v>42123.678645833337</v>
      </c>
      <c r="L1329" s="9">
        <f t="shared" si="61"/>
        <v>42153.678645833337</v>
      </c>
      <c r="M1329" s="10">
        <f t="shared" si="62"/>
        <v>2015</v>
      </c>
      <c r="N1329" t="b">
        <v>0</v>
      </c>
      <c r="O1329">
        <v>41</v>
      </c>
      <c r="P1329" t="b">
        <v>0</v>
      </c>
      <c r="Q1329" t="s">
        <v>8271</v>
      </c>
    </row>
    <row r="1330" spans="1:17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s="9">
        <f t="shared" si="60"/>
        <v>42612.642754629633</v>
      </c>
      <c r="L1330" s="9">
        <f t="shared" si="61"/>
        <v>42657.642754629633</v>
      </c>
      <c r="M1330" s="10">
        <f t="shared" si="62"/>
        <v>2016</v>
      </c>
      <c r="N1330" t="b">
        <v>0</v>
      </c>
      <c r="O1330">
        <v>15</v>
      </c>
      <c r="P1330" t="b">
        <v>0</v>
      </c>
      <c r="Q1330" t="s">
        <v>8271</v>
      </c>
    </row>
    <row r="1331" spans="1:17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s="9">
        <f t="shared" si="60"/>
        <v>41935.221585648149</v>
      </c>
      <c r="L1331" s="9">
        <f t="shared" si="61"/>
        <v>41975.263252314813</v>
      </c>
      <c r="M1331" s="10">
        <f t="shared" si="62"/>
        <v>2014</v>
      </c>
      <c r="N1331" t="b">
        <v>0</v>
      </c>
      <c r="O1331">
        <v>9</v>
      </c>
      <c r="P1331" t="b">
        <v>0</v>
      </c>
      <c r="Q1331" t="s">
        <v>8271</v>
      </c>
    </row>
    <row r="1332" spans="1:17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s="9">
        <f t="shared" si="60"/>
        <v>42522.276724537034</v>
      </c>
      <c r="L1332" s="9">
        <f t="shared" si="61"/>
        <v>42553.166666666672</v>
      </c>
      <c r="M1332" s="10">
        <f t="shared" si="62"/>
        <v>2016</v>
      </c>
      <c r="N1332" t="b">
        <v>0</v>
      </c>
      <c r="O1332">
        <v>50</v>
      </c>
      <c r="P1332" t="b">
        <v>0</v>
      </c>
      <c r="Q1332" t="s">
        <v>8271</v>
      </c>
    </row>
    <row r="1333" spans="1:17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s="9">
        <f t="shared" si="60"/>
        <v>42569.50409722222</v>
      </c>
      <c r="L1333" s="9">
        <f t="shared" si="61"/>
        <v>42599.50409722222</v>
      </c>
      <c r="M1333" s="10">
        <f t="shared" si="62"/>
        <v>2016</v>
      </c>
      <c r="N1333" t="b">
        <v>0</v>
      </c>
      <c r="O1333">
        <v>34</v>
      </c>
      <c r="P1333" t="b">
        <v>0</v>
      </c>
      <c r="Q1333" t="s">
        <v>8271</v>
      </c>
    </row>
    <row r="1334" spans="1:17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s="9">
        <f t="shared" si="60"/>
        <v>42732.060277777782</v>
      </c>
      <c r="L1334" s="9">
        <f t="shared" si="61"/>
        <v>42762.060277777782</v>
      </c>
      <c r="M1334" s="10">
        <f t="shared" si="62"/>
        <v>2017</v>
      </c>
      <c r="N1334" t="b">
        <v>0</v>
      </c>
      <c r="O1334">
        <v>0</v>
      </c>
      <c r="P1334" t="b">
        <v>0</v>
      </c>
      <c r="Q1334" t="s">
        <v>8271</v>
      </c>
    </row>
    <row r="1335" spans="1:17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s="9">
        <f t="shared" si="60"/>
        <v>41806.106770833336</v>
      </c>
      <c r="L1335" s="9">
        <f t="shared" si="61"/>
        <v>41836.106770833336</v>
      </c>
      <c r="M1335" s="10">
        <f t="shared" si="62"/>
        <v>2014</v>
      </c>
      <c r="N1335" t="b">
        <v>0</v>
      </c>
      <c r="O1335">
        <v>0</v>
      </c>
      <c r="P1335" t="b">
        <v>0</v>
      </c>
      <c r="Q1335" t="s">
        <v>8271</v>
      </c>
    </row>
    <row r="1336" spans="1:17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s="9">
        <f t="shared" si="60"/>
        <v>42410.774155092593</v>
      </c>
      <c r="L1336" s="9">
        <f t="shared" si="61"/>
        <v>42440.774155092593</v>
      </c>
      <c r="M1336" s="10">
        <f t="shared" si="62"/>
        <v>2016</v>
      </c>
      <c r="N1336" t="b">
        <v>0</v>
      </c>
      <c r="O1336">
        <v>276</v>
      </c>
      <c r="P1336" t="b">
        <v>0</v>
      </c>
      <c r="Q1336" t="s">
        <v>8271</v>
      </c>
    </row>
    <row r="1337" spans="1:17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s="9">
        <f t="shared" si="60"/>
        <v>42313.936365740738</v>
      </c>
      <c r="L1337" s="9">
        <f t="shared" si="61"/>
        <v>42343.936365740738</v>
      </c>
      <c r="M1337" s="10">
        <f t="shared" si="62"/>
        <v>2015</v>
      </c>
      <c r="N1337" t="b">
        <v>0</v>
      </c>
      <c r="O1337">
        <v>16</v>
      </c>
      <c r="P1337" t="b">
        <v>0</v>
      </c>
      <c r="Q1337" t="s">
        <v>8271</v>
      </c>
    </row>
    <row r="1338" spans="1:17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s="9">
        <f t="shared" si="60"/>
        <v>41955.863750000004</v>
      </c>
      <c r="L1338" s="9">
        <f t="shared" si="61"/>
        <v>41990.863750000004</v>
      </c>
      <c r="M1338" s="10">
        <f t="shared" si="62"/>
        <v>2014</v>
      </c>
      <c r="N1338" t="b">
        <v>0</v>
      </c>
      <c r="O1338">
        <v>224</v>
      </c>
      <c r="P1338" t="b">
        <v>0</v>
      </c>
      <c r="Q1338" t="s">
        <v>8271</v>
      </c>
    </row>
    <row r="1339" spans="1:17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s="9">
        <f t="shared" si="60"/>
        <v>42767.577303240745</v>
      </c>
      <c r="L1339" s="9">
        <f t="shared" si="61"/>
        <v>42797.577303240745</v>
      </c>
      <c r="M1339" s="10">
        <f t="shared" si="62"/>
        <v>2017</v>
      </c>
      <c r="N1339" t="b">
        <v>0</v>
      </c>
      <c r="O1339">
        <v>140</v>
      </c>
      <c r="P1339" t="b">
        <v>0</v>
      </c>
      <c r="Q1339" t="s">
        <v>8271</v>
      </c>
    </row>
    <row r="1340" spans="1:17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s="9">
        <f t="shared" si="60"/>
        <v>42188.803622685184</v>
      </c>
      <c r="L1340" s="9">
        <f t="shared" si="61"/>
        <v>42218.803622685184</v>
      </c>
      <c r="M1340" s="10">
        <f t="shared" si="62"/>
        <v>2015</v>
      </c>
      <c r="N1340" t="b">
        <v>0</v>
      </c>
      <c r="O1340">
        <v>15</v>
      </c>
      <c r="P1340" t="b">
        <v>0</v>
      </c>
      <c r="Q1340" t="s">
        <v>8271</v>
      </c>
    </row>
    <row r="1341" spans="1:17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s="9">
        <f t="shared" si="60"/>
        <v>41936.647164351853</v>
      </c>
      <c r="L1341" s="9">
        <f t="shared" si="61"/>
        <v>41981.688831018517</v>
      </c>
      <c r="M1341" s="10">
        <f t="shared" si="62"/>
        <v>2014</v>
      </c>
      <c r="N1341" t="b">
        <v>0</v>
      </c>
      <c r="O1341">
        <v>37</v>
      </c>
      <c r="P1341" t="b">
        <v>0</v>
      </c>
      <c r="Q1341" t="s">
        <v>8271</v>
      </c>
    </row>
    <row r="1342" spans="1:17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s="9">
        <f t="shared" si="60"/>
        <v>41836.595520833333</v>
      </c>
      <c r="L1342" s="9">
        <f t="shared" si="61"/>
        <v>41866.595520833333</v>
      </c>
      <c r="M1342" s="10">
        <f t="shared" si="62"/>
        <v>2014</v>
      </c>
      <c r="N1342" t="b">
        <v>0</v>
      </c>
      <c r="O1342">
        <v>0</v>
      </c>
      <c r="P1342" t="b">
        <v>0</v>
      </c>
      <c r="Q1342" t="s">
        <v>8271</v>
      </c>
    </row>
    <row r="1343" spans="1:17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s="9">
        <f t="shared" si="60"/>
        <v>42612.624039351853</v>
      </c>
      <c r="L1343" s="9">
        <f t="shared" si="61"/>
        <v>42644.624039351853</v>
      </c>
      <c r="M1343" s="10">
        <f t="shared" si="62"/>
        <v>2016</v>
      </c>
      <c r="N1343" t="b">
        <v>0</v>
      </c>
      <c r="O1343">
        <v>46</v>
      </c>
      <c r="P1343" t="b">
        <v>0</v>
      </c>
      <c r="Q1343" t="s">
        <v>8271</v>
      </c>
    </row>
    <row r="1344" spans="1:17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s="9">
        <f t="shared" si="60"/>
        <v>42172.816423611104</v>
      </c>
      <c r="L1344" s="9">
        <f t="shared" si="61"/>
        <v>42202.816423611104</v>
      </c>
      <c r="M1344" s="10">
        <f t="shared" si="62"/>
        <v>2015</v>
      </c>
      <c r="N1344" t="b">
        <v>0</v>
      </c>
      <c r="O1344">
        <v>1</v>
      </c>
      <c r="P1344" t="b">
        <v>0</v>
      </c>
      <c r="Q1344" t="s">
        <v>8271</v>
      </c>
    </row>
    <row r="1345" spans="1:17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s="9">
        <f t="shared" si="60"/>
        <v>42542.526423611111</v>
      </c>
      <c r="L1345" s="9">
        <f t="shared" si="61"/>
        <v>42601.165972222225</v>
      </c>
      <c r="M1345" s="10">
        <f t="shared" si="62"/>
        <v>2016</v>
      </c>
      <c r="N1345" t="b">
        <v>0</v>
      </c>
      <c r="O1345">
        <v>323</v>
      </c>
      <c r="P1345" t="b">
        <v>0</v>
      </c>
      <c r="Q1345" t="s">
        <v>8271</v>
      </c>
    </row>
    <row r="1346" spans="1:17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s="9">
        <f t="shared" si="60"/>
        <v>42522.789803240739</v>
      </c>
      <c r="L1346" s="9">
        <f t="shared" si="61"/>
        <v>42551.789803240739</v>
      </c>
      <c r="M1346" s="10">
        <f t="shared" si="62"/>
        <v>2016</v>
      </c>
      <c r="N1346" t="b">
        <v>0</v>
      </c>
      <c r="O1346">
        <v>139</v>
      </c>
      <c r="P1346" t="b">
        <v>1</v>
      </c>
      <c r="Q1346" t="s">
        <v>8272</v>
      </c>
    </row>
    <row r="1347" spans="1:17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s="9">
        <f t="shared" ref="K1347:K1410" si="63">(((J1347/60)/60)/24)+DATE(1970,1,1)</f>
        <v>41799.814340277779</v>
      </c>
      <c r="L1347" s="9">
        <f t="shared" ref="L1347:L1410" si="64">(((I1347/60)/60)/24)+DATE(1970,1,1)</f>
        <v>41834.814340277779</v>
      </c>
      <c r="M1347" s="10">
        <f t="shared" ref="M1347:M1410" si="65">YEAR(L1347)</f>
        <v>2014</v>
      </c>
      <c r="N1347" t="b">
        <v>0</v>
      </c>
      <c r="O1347">
        <v>7</v>
      </c>
      <c r="P1347" t="b">
        <v>1</v>
      </c>
      <c r="Q1347" t="s">
        <v>8272</v>
      </c>
    </row>
    <row r="1348" spans="1:17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s="9">
        <f t="shared" si="63"/>
        <v>41422.075821759259</v>
      </c>
      <c r="L1348" s="9">
        <f t="shared" si="64"/>
        <v>41452.075821759259</v>
      </c>
      <c r="M1348" s="10">
        <f t="shared" si="65"/>
        <v>2013</v>
      </c>
      <c r="N1348" t="b">
        <v>0</v>
      </c>
      <c r="O1348">
        <v>149</v>
      </c>
      <c r="P1348" t="b">
        <v>1</v>
      </c>
      <c r="Q1348" t="s">
        <v>8272</v>
      </c>
    </row>
    <row r="1349" spans="1:17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s="9">
        <f t="shared" si="63"/>
        <v>42040.638020833328</v>
      </c>
      <c r="L1349" s="9">
        <f t="shared" si="64"/>
        <v>42070.638020833328</v>
      </c>
      <c r="M1349" s="10">
        <f t="shared" si="65"/>
        <v>2015</v>
      </c>
      <c r="N1349" t="b">
        <v>0</v>
      </c>
      <c r="O1349">
        <v>31</v>
      </c>
      <c r="P1349" t="b">
        <v>1</v>
      </c>
      <c r="Q1349" t="s">
        <v>8272</v>
      </c>
    </row>
    <row r="1350" spans="1:17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s="9">
        <f t="shared" si="63"/>
        <v>41963.506168981476</v>
      </c>
      <c r="L1350" s="9">
        <f t="shared" si="64"/>
        <v>41991.506168981476</v>
      </c>
      <c r="M1350" s="10">
        <f t="shared" si="65"/>
        <v>2014</v>
      </c>
      <c r="N1350" t="b">
        <v>0</v>
      </c>
      <c r="O1350">
        <v>26</v>
      </c>
      <c r="P1350" t="b">
        <v>1</v>
      </c>
      <c r="Q1350" t="s">
        <v>8272</v>
      </c>
    </row>
    <row r="1351" spans="1:17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s="9">
        <f t="shared" si="63"/>
        <v>42317.33258101852</v>
      </c>
      <c r="L1351" s="9">
        <f t="shared" si="64"/>
        <v>42354.290972222225</v>
      </c>
      <c r="M1351" s="10">
        <f t="shared" si="65"/>
        <v>2015</v>
      </c>
      <c r="N1351" t="b">
        <v>0</v>
      </c>
      <c r="O1351">
        <v>172</v>
      </c>
      <c r="P1351" t="b">
        <v>1</v>
      </c>
      <c r="Q1351" t="s">
        <v>8272</v>
      </c>
    </row>
    <row r="1352" spans="1:17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s="9">
        <f t="shared" si="63"/>
        <v>42334.013124999998</v>
      </c>
      <c r="L1352" s="9">
        <f t="shared" si="64"/>
        <v>42364.013124999998</v>
      </c>
      <c r="M1352" s="10">
        <f t="shared" si="65"/>
        <v>2015</v>
      </c>
      <c r="N1352" t="b">
        <v>0</v>
      </c>
      <c r="O1352">
        <v>78</v>
      </c>
      <c r="P1352" t="b">
        <v>1</v>
      </c>
      <c r="Q1352" t="s">
        <v>8272</v>
      </c>
    </row>
    <row r="1353" spans="1:17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s="9">
        <f t="shared" si="63"/>
        <v>42382.74009259259</v>
      </c>
      <c r="L1353" s="9">
        <f t="shared" si="64"/>
        <v>42412.74009259259</v>
      </c>
      <c r="M1353" s="10">
        <f t="shared" si="65"/>
        <v>2016</v>
      </c>
      <c r="N1353" t="b">
        <v>0</v>
      </c>
      <c r="O1353">
        <v>120</v>
      </c>
      <c r="P1353" t="b">
        <v>1</v>
      </c>
      <c r="Q1353" t="s">
        <v>8272</v>
      </c>
    </row>
    <row r="1354" spans="1:17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s="9">
        <f t="shared" si="63"/>
        <v>42200.578310185185</v>
      </c>
      <c r="L1354" s="9">
        <f t="shared" si="64"/>
        <v>42252.165972222225</v>
      </c>
      <c r="M1354" s="10">
        <f t="shared" si="65"/>
        <v>2015</v>
      </c>
      <c r="N1354" t="b">
        <v>0</v>
      </c>
      <c r="O1354">
        <v>227</v>
      </c>
      <c r="P1354" t="b">
        <v>1</v>
      </c>
      <c r="Q1354" t="s">
        <v>8272</v>
      </c>
    </row>
    <row r="1355" spans="1:17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s="9">
        <f t="shared" si="63"/>
        <v>41309.11791666667</v>
      </c>
      <c r="L1355" s="9">
        <f t="shared" si="64"/>
        <v>41344</v>
      </c>
      <c r="M1355" s="10">
        <f t="shared" si="65"/>
        <v>2013</v>
      </c>
      <c r="N1355" t="b">
        <v>0</v>
      </c>
      <c r="O1355">
        <v>42</v>
      </c>
      <c r="P1355" t="b">
        <v>1</v>
      </c>
      <c r="Q1355" t="s">
        <v>8272</v>
      </c>
    </row>
    <row r="1356" spans="1:17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s="9">
        <f t="shared" si="63"/>
        <v>42502.807627314818</v>
      </c>
      <c r="L1356" s="9">
        <f t="shared" si="64"/>
        <v>42532.807627314818</v>
      </c>
      <c r="M1356" s="10">
        <f t="shared" si="65"/>
        <v>2016</v>
      </c>
      <c r="N1356" t="b">
        <v>0</v>
      </c>
      <c r="O1356">
        <v>64</v>
      </c>
      <c r="P1356" t="b">
        <v>1</v>
      </c>
      <c r="Q1356" t="s">
        <v>8272</v>
      </c>
    </row>
    <row r="1357" spans="1:17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s="9">
        <f t="shared" si="63"/>
        <v>41213.254687499997</v>
      </c>
      <c r="L1357" s="9">
        <f t="shared" si="64"/>
        <v>41243.416666666664</v>
      </c>
      <c r="M1357" s="10">
        <f t="shared" si="65"/>
        <v>2012</v>
      </c>
      <c r="N1357" t="b">
        <v>0</v>
      </c>
      <c r="O1357">
        <v>121</v>
      </c>
      <c r="P1357" t="b">
        <v>1</v>
      </c>
      <c r="Q1357" t="s">
        <v>8272</v>
      </c>
    </row>
    <row r="1358" spans="1:17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s="9">
        <f t="shared" si="63"/>
        <v>41430.038888888892</v>
      </c>
      <c r="L1358" s="9">
        <f t="shared" si="64"/>
        <v>41460.038888888892</v>
      </c>
      <c r="M1358" s="10">
        <f t="shared" si="65"/>
        <v>2013</v>
      </c>
      <c r="N1358" t="b">
        <v>0</v>
      </c>
      <c r="O1358">
        <v>87</v>
      </c>
      <c r="P1358" t="b">
        <v>1</v>
      </c>
      <c r="Q1358" t="s">
        <v>8272</v>
      </c>
    </row>
    <row r="1359" spans="1:17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s="9">
        <f t="shared" si="63"/>
        <v>41304.962233796294</v>
      </c>
      <c r="L1359" s="9">
        <f t="shared" si="64"/>
        <v>41334.249305555553</v>
      </c>
      <c r="M1359" s="10">
        <f t="shared" si="65"/>
        <v>2013</v>
      </c>
      <c r="N1359" t="b">
        <v>0</v>
      </c>
      <c r="O1359">
        <v>65</v>
      </c>
      <c r="P1359" t="b">
        <v>1</v>
      </c>
      <c r="Q1359" t="s">
        <v>8272</v>
      </c>
    </row>
    <row r="1360" spans="1:17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s="9">
        <f t="shared" si="63"/>
        <v>40689.570868055554</v>
      </c>
      <c r="L1360" s="9">
        <f t="shared" si="64"/>
        <v>40719.570868055554</v>
      </c>
      <c r="M1360" s="10">
        <f t="shared" si="65"/>
        <v>2011</v>
      </c>
      <c r="N1360" t="b">
        <v>0</v>
      </c>
      <c r="O1360">
        <v>49</v>
      </c>
      <c r="P1360" t="b">
        <v>1</v>
      </c>
      <c r="Q1360" t="s">
        <v>8272</v>
      </c>
    </row>
    <row r="1361" spans="1:17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s="9">
        <f t="shared" si="63"/>
        <v>40668.814699074072</v>
      </c>
      <c r="L1361" s="9">
        <f t="shared" si="64"/>
        <v>40730.814699074072</v>
      </c>
      <c r="M1361" s="10">
        <f t="shared" si="65"/>
        <v>2011</v>
      </c>
      <c r="N1361" t="b">
        <v>0</v>
      </c>
      <c r="O1361">
        <v>19</v>
      </c>
      <c r="P1361" t="b">
        <v>1</v>
      </c>
      <c r="Q1361" t="s">
        <v>8272</v>
      </c>
    </row>
    <row r="1362" spans="1:17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s="9">
        <f t="shared" si="63"/>
        <v>41095.900694444441</v>
      </c>
      <c r="L1362" s="9">
        <f t="shared" si="64"/>
        <v>41123.900694444441</v>
      </c>
      <c r="M1362" s="10">
        <f t="shared" si="65"/>
        <v>2012</v>
      </c>
      <c r="N1362" t="b">
        <v>0</v>
      </c>
      <c r="O1362">
        <v>81</v>
      </c>
      <c r="P1362" t="b">
        <v>1</v>
      </c>
      <c r="Q1362" t="s">
        <v>8272</v>
      </c>
    </row>
    <row r="1363" spans="1:17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s="9">
        <f t="shared" si="63"/>
        <v>41781.717268518521</v>
      </c>
      <c r="L1363" s="9">
        <f t="shared" si="64"/>
        <v>41811.717268518521</v>
      </c>
      <c r="M1363" s="10">
        <f t="shared" si="65"/>
        <v>2014</v>
      </c>
      <c r="N1363" t="b">
        <v>0</v>
      </c>
      <c r="O1363">
        <v>264</v>
      </c>
      <c r="P1363" t="b">
        <v>1</v>
      </c>
      <c r="Q1363" t="s">
        <v>8272</v>
      </c>
    </row>
    <row r="1364" spans="1:17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s="9">
        <f t="shared" si="63"/>
        <v>41464.934386574074</v>
      </c>
      <c r="L1364" s="9">
        <f t="shared" si="64"/>
        <v>41524.934386574074</v>
      </c>
      <c r="M1364" s="10">
        <f t="shared" si="65"/>
        <v>2013</v>
      </c>
      <c r="N1364" t="b">
        <v>0</v>
      </c>
      <c r="O1364">
        <v>25</v>
      </c>
      <c r="P1364" t="b">
        <v>1</v>
      </c>
      <c r="Q1364" t="s">
        <v>8272</v>
      </c>
    </row>
    <row r="1365" spans="1:17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s="9">
        <f t="shared" si="63"/>
        <v>42396.8440625</v>
      </c>
      <c r="L1365" s="9">
        <f t="shared" si="64"/>
        <v>42415.332638888889</v>
      </c>
      <c r="M1365" s="10">
        <f t="shared" si="65"/>
        <v>2016</v>
      </c>
      <c r="N1365" t="b">
        <v>0</v>
      </c>
      <c r="O1365">
        <v>5</v>
      </c>
      <c r="P1365" t="b">
        <v>1</v>
      </c>
      <c r="Q1365" t="s">
        <v>8272</v>
      </c>
    </row>
    <row r="1366" spans="1:17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s="9">
        <f t="shared" si="63"/>
        <v>41951.695671296293</v>
      </c>
      <c r="L1366" s="9">
        <f t="shared" si="64"/>
        <v>42011.6956712963</v>
      </c>
      <c r="M1366" s="10">
        <f t="shared" si="65"/>
        <v>2015</v>
      </c>
      <c r="N1366" t="b">
        <v>0</v>
      </c>
      <c r="O1366">
        <v>144</v>
      </c>
      <c r="P1366" t="b">
        <v>1</v>
      </c>
      <c r="Q1366" t="s">
        <v>8274</v>
      </c>
    </row>
    <row r="1367" spans="1:17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s="9">
        <f t="shared" si="63"/>
        <v>42049.733240740738</v>
      </c>
      <c r="L1367" s="9">
        <f t="shared" si="64"/>
        <v>42079.691574074073</v>
      </c>
      <c r="M1367" s="10">
        <f t="shared" si="65"/>
        <v>2015</v>
      </c>
      <c r="N1367" t="b">
        <v>0</v>
      </c>
      <c r="O1367">
        <v>92</v>
      </c>
      <c r="P1367" t="b">
        <v>1</v>
      </c>
      <c r="Q1367" t="s">
        <v>8274</v>
      </c>
    </row>
    <row r="1368" spans="1:17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s="9">
        <f t="shared" si="63"/>
        <v>41924.996099537035</v>
      </c>
      <c r="L1368" s="9">
        <f t="shared" si="64"/>
        <v>41970.037766203706</v>
      </c>
      <c r="M1368" s="10">
        <f t="shared" si="65"/>
        <v>2014</v>
      </c>
      <c r="N1368" t="b">
        <v>0</v>
      </c>
      <c r="O1368">
        <v>147</v>
      </c>
      <c r="P1368" t="b">
        <v>1</v>
      </c>
      <c r="Q1368" t="s">
        <v>8274</v>
      </c>
    </row>
    <row r="1369" spans="1:17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s="9">
        <f t="shared" si="63"/>
        <v>42292.002893518518</v>
      </c>
      <c r="L1369" s="9">
        <f t="shared" si="64"/>
        <v>42322.044560185182</v>
      </c>
      <c r="M1369" s="10">
        <f t="shared" si="65"/>
        <v>2015</v>
      </c>
      <c r="N1369" t="b">
        <v>0</v>
      </c>
      <c r="O1369">
        <v>90</v>
      </c>
      <c r="P1369" t="b">
        <v>1</v>
      </c>
      <c r="Q1369" t="s">
        <v>8274</v>
      </c>
    </row>
    <row r="1370" spans="1:17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s="9">
        <f t="shared" si="63"/>
        <v>42146.190902777773</v>
      </c>
      <c r="L1370" s="9">
        <f t="shared" si="64"/>
        <v>42170.190902777773</v>
      </c>
      <c r="M1370" s="10">
        <f t="shared" si="65"/>
        <v>2015</v>
      </c>
      <c r="N1370" t="b">
        <v>0</v>
      </c>
      <c r="O1370">
        <v>87</v>
      </c>
      <c r="P1370" t="b">
        <v>1</v>
      </c>
      <c r="Q1370" t="s">
        <v>8274</v>
      </c>
    </row>
    <row r="1371" spans="1:17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s="9">
        <f t="shared" si="63"/>
        <v>41710.594282407408</v>
      </c>
      <c r="L1371" s="9">
        <f t="shared" si="64"/>
        <v>41740.594282407408</v>
      </c>
      <c r="M1371" s="10">
        <f t="shared" si="65"/>
        <v>2014</v>
      </c>
      <c r="N1371" t="b">
        <v>0</v>
      </c>
      <c r="O1371">
        <v>406</v>
      </c>
      <c r="P1371" t="b">
        <v>1</v>
      </c>
      <c r="Q1371" t="s">
        <v>8274</v>
      </c>
    </row>
    <row r="1372" spans="1:17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s="9">
        <f t="shared" si="63"/>
        <v>41548.00335648148</v>
      </c>
      <c r="L1372" s="9">
        <f t="shared" si="64"/>
        <v>41563.00335648148</v>
      </c>
      <c r="M1372" s="10">
        <f t="shared" si="65"/>
        <v>2013</v>
      </c>
      <c r="N1372" t="b">
        <v>0</v>
      </c>
      <c r="O1372">
        <v>20</v>
      </c>
      <c r="P1372" t="b">
        <v>1</v>
      </c>
      <c r="Q1372" t="s">
        <v>8274</v>
      </c>
    </row>
    <row r="1373" spans="1:17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s="9">
        <f t="shared" si="63"/>
        <v>42101.758587962962</v>
      </c>
      <c r="L1373" s="9">
        <f t="shared" si="64"/>
        <v>42131.758587962962</v>
      </c>
      <c r="M1373" s="10">
        <f t="shared" si="65"/>
        <v>2015</v>
      </c>
      <c r="N1373" t="b">
        <v>0</v>
      </c>
      <c r="O1373">
        <v>70</v>
      </c>
      <c r="P1373" t="b">
        <v>1</v>
      </c>
      <c r="Q1373" t="s">
        <v>8274</v>
      </c>
    </row>
    <row r="1374" spans="1:17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s="9">
        <f t="shared" si="63"/>
        <v>41072.739953703705</v>
      </c>
      <c r="L1374" s="9">
        <f t="shared" si="64"/>
        <v>41102.739953703705</v>
      </c>
      <c r="M1374" s="10">
        <f t="shared" si="65"/>
        <v>2012</v>
      </c>
      <c r="N1374" t="b">
        <v>0</v>
      </c>
      <c r="O1374">
        <v>16</v>
      </c>
      <c r="P1374" t="b">
        <v>1</v>
      </c>
      <c r="Q1374" t="s">
        <v>8274</v>
      </c>
    </row>
    <row r="1375" spans="1:17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s="9">
        <f t="shared" si="63"/>
        <v>42704.95177083333</v>
      </c>
      <c r="L1375" s="9">
        <f t="shared" si="64"/>
        <v>42734.95177083333</v>
      </c>
      <c r="M1375" s="10">
        <f t="shared" si="65"/>
        <v>2016</v>
      </c>
      <c r="N1375" t="b">
        <v>0</v>
      </c>
      <c r="O1375">
        <v>52</v>
      </c>
      <c r="P1375" t="b">
        <v>1</v>
      </c>
      <c r="Q1375" t="s">
        <v>8274</v>
      </c>
    </row>
    <row r="1376" spans="1:17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s="9">
        <f t="shared" si="63"/>
        <v>42424.161898148144</v>
      </c>
      <c r="L1376" s="9">
        <f t="shared" si="64"/>
        <v>42454.12023148148</v>
      </c>
      <c r="M1376" s="10">
        <f t="shared" si="65"/>
        <v>2016</v>
      </c>
      <c r="N1376" t="b">
        <v>0</v>
      </c>
      <c r="O1376">
        <v>66</v>
      </c>
      <c r="P1376" t="b">
        <v>1</v>
      </c>
      <c r="Q1376" t="s">
        <v>8274</v>
      </c>
    </row>
    <row r="1377" spans="1:17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s="9">
        <f t="shared" si="63"/>
        <v>42720.066192129627</v>
      </c>
      <c r="L1377" s="9">
        <f t="shared" si="64"/>
        <v>42750.066192129627</v>
      </c>
      <c r="M1377" s="10">
        <f t="shared" si="65"/>
        <v>2017</v>
      </c>
      <c r="N1377" t="b">
        <v>0</v>
      </c>
      <c r="O1377">
        <v>109</v>
      </c>
      <c r="P1377" t="b">
        <v>1</v>
      </c>
      <c r="Q1377" t="s">
        <v>8274</v>
      </c>
    </row>
    <row r="1378" spans="1:17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s="9">
        <f t="shared" si="63"/>
        <v>42677.669050925921</v>
      </c>
      <c r="L1378" s="9">
        <f t="shared" si="64"/>
        <v>42707.710717592592</v>
      </c>
      <c r="M1378" s="10">
        <f t="shared" si="65"/>
        <v>2016</v>
      </c>
      <c r="N1378" t="b">
        <v>0</v>
      </c>
      <c r="O1378">
        <v>168</v>
      </c>
      <c r="P1378" t="b">
        <v>1</v>
      </c>
      <c r="Q1378" t="s">
        <v>8274</v>
      </c>
    </row>
    <row r="1379" spans="1:17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s="9">
        <f t="shared" si="63"/>
        <v>42747.219560185185</v>
      </c>
      <c r="L1379" s="9">
        <f t="shared" si="64"/>
        <v>42769.174305555556</v>
      </c>
      <c r="M1379" s="10">
        <f t="shared" si="65"/>
        <v>2017</v>
      </c>
      <c r="N1379" t="b">
        <v>0</v>
      </c>
      <c r="O1379">
        <v>31</v>
      </c>
      <c r="P1379" t="b">
        <v>1</v>
      </c>
      <c r="Q1379" t="s">
        <v>8274</v>
      </c>
    </row>
    <row r="1380" spans="1:17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s="9">
        <f t="shared" si="63"/>
        <v>42568.759374999994</v>
      </c>
      <c r="L1380" s="9">
        <f t="shared" si="64"/>
        <v>42583.759374999994</v>
      </c>
      <c r="M1380" s="10">
        <f t="shared" si="65"/>
        <v>2016</v>
      </c>
      <c r="N1380" t="b">
        <v>0</v>
      </c>
      <c r="O1380">
        <v>133</v>
      </c>
      <c r="P1380" t="b">
        <v>1</v>
      </c>
      <c r="Q1380" t="s">
        <v>8274</v>
      </c>
    </row>
    <row r="1381" spans="1:17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s="9">
        <f t="shared" si="63"/>
        <v>42130.491620370376</v>
      </c>
      <c r="L1381" s="9">
        <f t="shared" si="64"/>
        <v>42160.491620370376</v>
      </c>
      <c r="M1381" s="10">
        <f t="shared" si="65"/>
        <v>2015</v>
      </c>
      <c r="N1381" t="b">
        <v>0</v>
      </c>
      <c r="O1381">
        <v>151</v>
      </c>
      <c r="P1381" t="b">
        <v>1</v>
      </c>
      <c r="Q1381" t="s">
        <v>8274</v>
      </c>
    </row>
    <row r="1382" spans="1:17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s="9">
        <f t="shared" si="63"/>
        <v>42141.762800925921</v>
      </c>
      <c r="L1382" s="9">
        <f t="shared" si="64"/>
        <v>42164.083333333328</v>
      </c>
      <c r="M1382" s="10">
        <f t="shared" si="65"/>
        <v>2015</v>
      </c>
      <c r="N1382" t="b">
        <v>0</v>
      </c>
      <c r="O1382">
        <v>5</v>
      </c>
      <c r="P1382" t="b">
        <v>1</v>
      </c>
      <c r="Q1382" t="s">
        <v>8274</v>
      </c>
    </row>
    <row r="1383" spans="1:17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s="9">
        <f t="shared" si="63"/>
        <v>42703.214409722219</v>
      </c>
      <c r="L1383" s="9">
        <f t="shared" si="64"/>
        <v>42733.214409722219</v>
      </c>
      <c r="M1383" s="10">
        <f t="shared" si="65"/>
        <v>2016</v>
      </c>
      <c r="N1383" t="b">
        <v>0</v>
      </c>
      <c r="O1383">
        <v>73</v>
      </c>
      <c r="P1383" t="b">
        <v>1</v>
      </c>
      <c r="Q1383" t="s">
        <v>8274</v>
      </c>
    </row>
    <row r="1384" spans="1:17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s="9">
        <f t="shared" si="63"/>
        <v>41370.800185185188</v>
      </c>
      <c r="L1384" s="9">
        <f t="shared" si="64"/>
        <v>41400.800185185188</v>
      </c>
      <c r="M1384" s="10">
        <f t="shared" si="65"/>
        <v>2013</v>
      </c>
      <c r="N1384" t="b">
        <v>0</v>
      </c>
      <c r="O1384">
        <v>148</v>
      </c>
      <c r="P1384" t="b">
        <v>1</v>
      </c>
      <c r="Q1384" t="s">
        <v>8274</v>
      </c>
    </row>
    <row r="1385" spans="1:17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s="9">
        <f t="shared" si="63"/>
        <v>42707.074976851851</v>
      </c>
      <c r="L1385" s="9">
        <f t="shared" si="64"/>
        <v>42727.074976851851</v>
      </c>
      <c r="M1385" s="10">
        <f t="shared" si="65"/>
        <v>2016</v>
      </c>
      <c r="N1385" t="b">
        <v>0</v>
      </c>
      <c r="O1385">
        <v>93</v>
      </c>
      <c r="P1385" t="b">
        <v>1</v>
      </c>
      <c r="Q1385" t="s">
        <v>8274</v>
      </c>
    </row>
    <row r="1386" spans="1:17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s="9">
        <f t="shared" si="63"/>
        <v>42160.735208333332</v>
      </c>
      <c r="L1386" s="9">
        <f t="shared" si="64"/>
        <v>42190.735208333332</v>
      </c>
      <c r="M1386" s="10">
        <f t="shared" si="65"/>
        <v>2015</v>
      </c>
      <c r="N1386" t="b">
        <v>0</v>
      </c>
      <c r="O1386">
        <v>63</v>
      </c>
      <c r="P1386" t="b">
        <v>1</v>
      </c>
      <c r="Q1386" t="s">
        <v>8274</v>
      </c>
    </row>
    <row r="1387" spans="1:17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s="9">
        <f t="shared" si="63"/>
        <v>42433.688900462963</v>
      </c>
      <c r="L1387" s="9">
        <f t="shared" si="64"/>
        <v>42489.507638888885</v>
      </c>
      <c r="M1387" s="10">
        <f t="shared" si="65"/>
        <v>2016</v>
      </c>
      <c r="N1387" t="b">
        <v>0</v>
      </c>
      <c r="O1387">
        <v>134</v>
      </c>
      <c r="P1387" t="b">
        <v>1</v>
      </c>
      <c r="Q1387" t="s">
        <v>8274</v>
      </c>
    </row>
    <row r="1388" spans="1:17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s="9">
        <f t="shared" si="63"/>
        <v>42184.646863425922</v>
      </c>
      <c r="L1388" s="9">
        <f t="shared" si="64"/>
        <v>42214.646863425922</v>
      </c>
      <c r="M1388" s="10">
        <f t="shared" si="65"/>
        <v>2015</v>
      </c>
      <c r="N1388" t="b">
        <v>0</v>
      </c>
      <c r="O1388">
        <v>14</v>
      </c>
      <c r="P1388" t="b">
        <v>1</v>
      </c>
      <c r="Q1388" t="s">
        <v>8274</v>
      </c>
    </row>
    <row r="1389" spans="1:17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s="9">
        <f t="shared" si="63"/>
        <v>42126.92123842593</v>
      </c>
      <c r="L1389" s="9">
        <f t="shared" si="64"/>
        <v>42158.1875</v>
      </c>
      <c r="M1389" s="10">
        <f t="shared" si="65"/>
        <v>2015</v>
      </c>
      <c r="N1389" t="b">
        <v>0</v>
      </c>
      <c r="O1389">
        <v>78</v>
      </c>
      <c r="P1389" t="b">
        <v>1</v>
      </c>
      <c r="Q1389" t="s">
        <v>8274</v>
      </c>
    </row>
    <row r="1390" spans="1:17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s="9">
        <f t="shared" si="63"/>
        <v>42634.614780092597</v>
      </c>
      <c r="L1390" s="9">
        <f t="shared" si="64"/>
        <v>42660.676388888889</v>
      </c>
      <c r="M1390" s="10">
        <f t="shared" si="65"/>
        <v>2016</v>
      </c>
      <c r="N1390" t="b">
        <v>0</v>
      </c>
      <c r="O1390">
        <v>112</v>
      </c>
      <c r="P1390" t="b">
        <v>1</v>
      </c>
      <c r="Q1390" t="s">
        <v>8274</v>
      </c>
    </row>
    <row r="1391" spans="1:17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s="9">
        <f t="shared" si="63"/>
        <v>42565.480983796297</v>
      </c>
      <c r="L1391" s="9">
        <f t="shared" si="64"/>
        <v>42595.480983796297</v>
      </c>
      <c r="M1391" s="10">
        <f t="shared" si="65"/>
        <v>2016</v>
      </c>
      <c r="N1391" t="b">
        <v>0</v>
      </c>
      <c r="O1391">
        <v>34</v>
      </c>
      <c r="P1391" t="b">
        <v>1</v>
      </c>
      <c r="Q1391" t="s">
        <v>8274</v>
      </c>
    </row>
    <row r="1392" spans="1:17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s="9">
        <f t="shared" si="63"/>
        <v>42087.803310185183</v>
      </c>
      <c r="L1392" s="9">
        <f t="shared" si="64"/>
        <v>42121.716666666667</v>
      </c>
      <c r="M1392" s="10">
        <f t="shared" si="65"/>
        <v>2015</v>
      </c>
      <c r="N1392" t="b">
        <v>0</v>
      </c>
      <c r="O1392">
        <v>19</v>
      </c>
      <c r="P1392" t="b">
        <v>1</v>
      </c>
      <c r="Q1392" t="s">
        <v>8274</v>
      </c>
    </row>
    <row r="1393" spans="1:17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s="9">
        <f t="shared" si="63"/>
        <v>42193.650671296295</v>
      </c>
      <c r="L1393" s="9">
        <f t="shared" si="64"/>
        <v>42238.207638888889</v>
      </c>
      <c r="M1393" s="10">
        <f t="shared" si="65"/>
        <v>2015</v>
      </c>
      <c r="N1393" t="b">
        <v>0</v>
      </c>
      <c r="O1393">
        <v>13</v>
      </c>
      <c r="P1393" t="b">
        <v>1</v>
      </c>
      <c r="Q1393" t="s">
        <v>8274</v>
      </c>
    </row>
    <row r="1394" spans="1:17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s="9">
        <f t="shared" si="63"/>
        <v>42401.154930555553</v>
      </c>
      <c r="L1394" s="9">
        <f t="shared" si="64"/>
        <v>42432.154930555553</v>
      </c>
      <c r="M1394" s="10">
        <f t="shared" si="65"/>
        <v>2016</v>
      </c>
      <c r="N1394" t="b">
        <v>0</v>
      </c>
      <c r="O1394">
        <v>104</v>
      </c>
      <c r="P1394" t="b">
        <v>1</v>
      </c>
      <c r="Q1394" t="s">
        <v>8274</v>
      </c>
    </row>
    <row r="1395" spans="1:17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s="9">
        <f t="shared" si="63"/>
        <v>42553.681979166664</v>
      </c>
      <c r="L1395" s="9">
        <f t="shared" si="64"/>
        <v>42583.681979166664</v>
      </c>
      <c r="M1395" s="10">
        <f t="shared" si="65"/>
        <v>2016</v>
      </c>
      <c r="N1395" t="b">
        <v>0</v>
      </c>
      <c r="O1395">
        <v>52</v>
      </c>
      <c r="P1395" t="b">
        <v>1</v>
      </c>
      <c r="Q1395" t="s">
        <v>8274</v>
      </c>
    </row>
    <row r="1396" spans="1:17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s="9">
        <f t="shared" si="63"/>
        <v>42752.144976851851</v>
      </c>
      <c r="L1396" s="9">
        <f t="shared" si="64"/>
        <v>42795.125</v>
      </c>
      <c r="M1396" s="10">
        <f t="shared" si="65"/>
        <v>2017</v>
      </c>
      <c r="N1396" t="b">
        <v>0</v>
      </c>
      <c r="O1396">
        <v>17</v>
      </c>
      <c r="P1396" t="b">
        <v>1</v>
      </c>
      <c r="Q1396" t="s">
        <v>8274</v>
      </c>
    </row>
    <row r="1397" spans="1:17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s="9">
        <f t="shared" si="63"/>
        <v>42719.90834490741</v>
      </c>
      <c r="L1397" s="9">
        <f t="shared" si="64"/>
        <v>42749.90834490741</v>
      </c>
      <c r="M1397" s="10">
        <f t="shared" si="65"/>
        <v>2017</v>
      </c>
      <c r="N1397" t="b">
        <v>0</v>
      </c>
      <c r="O1397">
        <v>82</v>
      </c>
      <c r="P1397" t="b">
        <v>1</v>
      </c>
      <c r="Q1397" t="s">
        <v>8274</v>
      </c>
    </row>
    <row r="1398" spans="1:17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s="9">
        <f t="shared" si="63"/>
        <v>42018.99863425926</v>
      </c>
      <c r="L1398" s="9">
        <f t="shared" si="64"/>
        <v>42048.99863425926</v>
      </c>
      <c r="M1398" s="10">
        <f t="shared" si="65"/>
        <v>2015</v>
      </c>
      <c r="N1398" t="b">
        <v>0</v>
      </c>
      <c r="O1398">
        <v>73</v>
      </c>
      <c r="P1398" t="b">
        <v>1</v>
      </c>
      <c r="Q1398" t="s">
        <v>8274</v>
      </c>
    </row>
    <row r="1399" spans="1:17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s="9">
        <f t="shared" si="63"/>
        <v>42640.917939814812</v>
      </c>
      <c r="L1399" s="9">
        <f t="shared" si="64"/>
        <v>42670.888194444444</v>
      </c>
      <c r="M1399" s="10">
        <f t="shared" si="65"/>
        <v>2016</v>
      </c>
      <c r="N1399" t="b">
        <v>0</v>
      </c>
      <c r="O1399">
        <v>158</v>
      </c>
      <c r="P1399" t="b">
        <v>1</v>
      </c>
      <c r="Q1399" t="s">
        <v>8274</v>
      </c>
    </row>
    <row r="1400" spans="1:17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s="9">
        <f t="shared" si="63"/>
        <v>42526.874236111107</v>
      </c>
      <c r="L1400" s="9">
        <f t="shared" si="64"/>
        <v>42556.874236111107</v>
      </c>
      <c r="M1400" s="10">
        <f t="shared" si="65"/>
        <v>2016</v>
      </c>
      <c r="N1400" t="b">
        <v>0</v>
      </c>
      <c r="O1400">
        <v>65</v>
      </c>
      <c r="P1400" t="b">
        <v>1</v>
      </c>
      <c r="Q1400" t="s">
        <v>8274</v>
      </c>
    </row>
    <row r="1401" spans="1:17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s="9">
        <f t="shared" si="63"/>
        <v>41889.004317129627</v>
      </c>
      <c r="L1401" s="9">
        <f t="shared" si="64"/>
        <v>41919.004317129627</v>
      </c>
      <c r="M1401" s="10">
        <f t="shared" si="65"/>
        <v>2014</v>
      </c>
      <c r="N1401" t="b">
        <v>0</v>
      </c>
      <c r="O1401">
        <v>184</v>
      </c>
      <c r="P1401" t="b">
        <v>1</v>
      </c>
      <c r="Q1401" t="s">
        <v>8274</v>
      </c>
    </row>
    <row r="1402" spans="1:17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s="9">
        <f t="shared" si="63"/>
        <v>42498.341122685189</v>
      </c>
      <c r="L1402" s="9">
        <f t="shared" si="64"/>
        <v>42533.229166666672</v>
      </c>
      <c r="M1402" s="10">
        <f t="shared" si="65"/>
        <v>2016</v>
      </c>
      <c r="N1402" t="b">
        <v>0</v>
      </c>
      <c r="O1402">
        <v>34</v>
      </c>
      <c r="P1402" t="b">
        <v>1</v>
      </c>
      <c r="Q1402" t="s">
        <v>8274</v>
      </c>
    </row>
    <row r="1403" spans="1:17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s="9">
        <f t="shared" si="63"/>
        <v>41399.99622685185</v>
      </c>
      <c r="L1403" s="9">
        <f t="shared" si="64"/>
        <v>41420.99622685185</v>
      </c>
      <c r="M1403" s="10">
        <f t="shared" si="65"/>
        <v>2013</v>
      </c>
      <c r="N1403" t="b">
        <v>0</v>
      </c>
      <c r="O1403">
        <v>240</v>
      </c>
      <c r="P1403" t="b">
        <v>1</v>
      </c>
      <c r="Q1403" t="s">
        <v>8274</v>
      </c>
    </row>
    <row r="1404" spans="1:17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s="9">
        <f t="shared" si="63"/>
        <v>42065.053368055553</v>
      </c>
      <c r="L1404" s="9">
        <f t="shared" si="64"/>
        <v>42125.011701388896</v>
      </c>
      <c r="M1404" s="10">
        <f t="shared" si="65"/>
        <v>2015</v>
      </c>
      <c r="N1404" t="b">
        <v>0</v>
      </c>
      <c r="O1404">
        <v>113</v>
      </c>
      <c r="P1404" t="b">
        <v>1</v>
      </c>
      <c r="Q1404" t="s">
        <v>8274</v>
      </c>
    </row>
    <row r="1405" spans="1:17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s="9">
        <f t="shared" si="63"/>
        <v>41451.062905092593</v>
      </c>
      <c r="L1405" s="9">
        <f t="shared" si="64"/>
        <v>41481.062905092593</v>
      </c>
      <c r="M1405" s="10">
        <f t="shared" si="65"/>
        <v>2013</v>
      </c>
      <c r="N1405" t="b">
        <v>0</v>
      </c>
      <c r="O1405">
        <v>66</v>
      </c>
      <c r="P1405" t="b">
        <v>1</v>
      </c>
      <c r="Q1405" t="s">
        <v>8274</v>
      </c>
    </row>
    <row r="1406" spans="1:17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s="9">
        <f t="shared" si="63"/>
        <v>42032.510243055556</v>
      </c>
      <c r="L1406" s="9">
        <f t="shared" si="64"/>
        <v>42057.510243055556</v>
      </c>
      <c r="M1406" s="10">
        <f t="shared" si="65"/>
        <v>2015</v>
      </c>
      <c r="N1406" t="b">
        <v>1</v>
      </c>
      <c r="O1406">
        <v>5</v>
      </c>
      <c r="P1406" t="b">
        <v>0</v>
      </c>
      <c r="Q1406" t="s">
        <v>8285</v>
      </c>
    </row>
    <row r="1407" spans="1:17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s="9">
        <f t="shared" si="63"/>
        <v>41941.680567129632</v>
      </c>
      <c r="L1407" s="9">
        <f t="shared" si="64"/>
        <v>41971.722233796296</v>
      </c>
      <c r="M1407" s="10">
        <f t="shared" si="65"/>
        <v>2014</v>
      </c>
      <c r="N1407" t="b">
        <v>1</v>
      </c>
      <c r="O1407">
        <v>17</v>
      </c>
      <c r="P1407" t="b">
        <v>0</v>
      </c>
      <c r="Q1407" t="s">
        <v>8285</v>
      </c>
    </row>
    <row r="1408" spans="1:17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s="9">
        <f t="shared" si="63"/>
        <v>42297.432951388888</v>
      </c>
      <c r="L1408" s="9">
        <f t="shared" si="64"/>
        <v>42350.416666666672</v>
      </c>
      <c r="M1408" s="10">
        <f t="shared" si="65"/>
        <v>2015</v>
      </c>
      <c r="N1408" t="b">
        <v>0</v>
      </c>
      <c r="O1408">
        <v>3</v>
      </c>
      <c r="P1408" t="b">
        <v>0</v>
      </c>
      <c r="Q1408" t="s">
        <v>8285</v>
      </c>
    </row>
    <row r="1409" spans="1:17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s="9">
        <f t="shared" si="63"/>
        <v>41838.536782407406</v>
      </c>
      <c r="L1409" s="9">
        <f t="shared" si="64"/>
        <v>41863.536782407406</v>
      </c>
      <c r="M1409" s="10">
        <f t="shared" si="65"/>
        <v>2014</v>
      </c>
      <c r="N1409" t="b">
        <v>0</v>
      </c>
      <c r="O1409">
        <v>2</v>
      </c>
      <c r="P1409" t="b">
        <v>0</v>
      </c>
      <c r="Q1409" t="s">
        <v>8285</v>
      </c>
    </row>
    <row r="1410" spans="1:17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s="9">
        <f t="shared" si="63"/>
        <v>42291.872175925921</v>
      </c>
      <c r="L1410" s="9">
        <f t="shared" si="64"/>
        <v>42321.913842592592</v>
      </c>
      <c r="M1410" s="10">
        <f t="shared" si="65"/>
        <v>2015</v>
      </c>
      <c r="N1410" t="b">
        <v>0</v>
      </c>
      <c r="O1410">
        <v>6</v>
      </c>
      <c r="P1410" t="b">
        <v>0</v>
      </c>
      <c r="Q1410" t="s">
        <v>8285</v>
      </c>
    </row>
    <row r="1411" spans="1:17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s="9">
        <f t="shared" ref="K1411:K1474" si="66">(((J1411/60)/60)/24)+DATE(1970,1,1)</f>
        <v>41945.133506944447</v>
      </c>
      <c r="L1411" s="9">
        <f t="shared" ref="L1411:L1474" si="67">(((I1411/60)/60)/24)+DATE(1970,1,1)</f>
        <v>42005.175173611111</v>
      </c>
      <c r="M1411" s="10">
        <f t="shared" ref="M1411:M1474" si="68">YEAR(L1411)</f>
        <v>2015</v>
      </c>
      <c r="N1411" t="b">
        <v>0</v>
      </c>
      <c r="O1411">
        <v>0</v>
      </c>
      <c r="P1411" t="b">
        <v>0</v>
      </c>
      <c r="Q1411" t="s">
        <v>8285</v>
      </c>
    </row>
    <row r="1412" spans="1:17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s="9">
        <f t="shared" si="66"/>
        <v>42479.318518518514</v>
      </c>
      <c r="L1412" s="9">
        <f t="shared" si="67"/>
        <v>42524.318518518514</v>
      </c>
      <c r="M1412" s="10">
        <f t="shared" si="68"/>
        <v>2016</v>
      </c>
      <c r="N1412" t="b">
        <v>0</v>
      </c>
      <c r="O1412">
        <v>1</v>
      </c>
      <c r="P1412" t="b">
        <v>0</v>
      </c>
      <c r="Q1412" t="s">
        <v>8285</v>
      </c>
    </row>
    <row r="1413" spans="1:17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s="9">
        <f t="shared" si="66"/>
        <v>42013.059027777781</v>
      </c>
      <c r="L1413" s="9">
        <f t="shared" si="67"/>
        <v>42041.059027777781</v>
      </c>
      <c r="M1413" s="10">
        <f t="shared" si="68"/>
        <v>2015</v>
      </c>
      <c r="N1413" t="b">
        <v>0</v>
      </c>
      <c r="O1413">
        <v>3</v>
      </c>
      <c r="P1413" t="b">
        <v>0</v>
      </c>
      <c r="Q1413" t="s">
        <v>8285</v>
      </c>
    </row>
    <row r="1414" spans="1:17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s="9">
        <f t="shared" si="66"/>
        <v>41947.063645833332</v>
      </c>
      <c r="L1414" s="9">
        <f t="shared" si="67"/>
        <v>41977.063645833332</v>
      </c>
      <c r="M1414" s="10">
        <f t="shared" si="68"/>
        <v>2014</v>
      </c>
      <c r="N1414" t="b">
        <v>0</v>
      </c>
      <c r="O1414">
        <v>13</v>
      </c>
      <c r="P1414" t="b">
        <v>0</v>
      </c>
      <c r="Q1414" t="s">
        <v>8285</v>
      </c>
    </row>
    <row r="1415" spans="1:17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s="9">
        <f t="shared" si="66"/>
        <v>42360.437152777777</v>
      </c>
      <c r="L1415" s="9">
        <f t="shared" si="67"/>
        <v>42420.437152777777</v>
      </c>
      <c r="M1415" s="10">
        <f t="shared" si="68"/>
        <v>2016</v>
      </c>
      <c r="N1415" t="b">
        <v>0</v>
      </c>
      <c r="O1415">
        <v>1</v>
      </c>
      <c r="P1415" t="b">
        <v>0</v>
      </c>
      <c r="Q1415" t="s">
        <v>8285</v>
      </c>
    </row>
    <row r="1416" spans="1:17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s="9">
        <f t="shared" si="66"/>
        <v>42708.25309027778</v>
      </c>
      <c r="L1416" s="9">
        <f t="shared" si="67"/>
        <v>42738.25309027778</v>
      </c>
      <c r="M1416" s="10">
        <f t="shared" si="68"/>
        <v>2017</v>
      </c>
      <c r="N1416" t="b">
        <v>0</v>
      </c>
      <c r="O1416">
        <v>1</v>
      </c>
      <c r="P1416" t="b">
        <v>0</v>
      </c>
      <c r="Q1416" t="s">
        <v>8285</v>
      </c>
    </row>
    <row r="1417" spans="1:17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s="9">
        <f t="shared" si="66"/>
        <v>42192.675821759258</v>
      </c>
      <c r="L1417" s="9">
        <f t="shared" si="67"/>
        <v>42232.675821759258</v>
      </c>
      <c r="M1417" s="10">
        <f t="shared" si="68"/>
        <v>2015</v>
      </c>
      <c r="N1417" t="b">
        <v>0</v>
      </c>
      <c r="O1417">
        <v>9</v>
      </c>
      <c r="P1417" t="b">
        <v>0</v>
      </c>
      <c r="Q1417" t="s">
        <v>8285</v>
      </c>
    </row>
    <row r="1418" spans="1:17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s="9">
        <f t="shared" si="66"/>
        <v>42299.926145833335</v>
      </c>
      <c r="L1418" s="9">
        <f t="shared" si="67"/>
        <v>42329.967812499999</v>
      </c>
      <c r="M1418" s="10">
        <f t="shared" si="68"/>
        <v>2015</v>
      </c>
      <c r="N1418" t="b">
        <v>0</v>
      </c>
      <c r="O1418">
        <v>0</v>
      </c>
      <c r="P1418" t="b">
        <v>0</v>
      </c>
      <c r="Q1418" t="s">
        <v>8285</v>
      </c>
    </row>
    <row r="1419" spans="1:17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s="9">
        <f t="shared" si="66"/>
        <v>42232.15016203704</v>
      </c>
      <c r="L1419" s="9">
        <f t="shared" si="67"/>
        <v>42262.465972222228</v>
      </c>
      <c r="M1419" s="10">
        <f t="shared" si="68"/>
        <v>2015</v>
      </c>
      <c r="N1419" t="b">
        <v>0</v>
      </c>
      <c r="O1419">
        <v>2</v>
      </c>
      <c r="P1419" t="b">
        <v>0</v>
      </c>
      <c r="Q1419" t="s">
        <v>8285</v>
      </c>
    </row>
    <row r="1420" spans="1:17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s="9">
        <f t="shared" si="66"/>
        <v>42395.456412037034</v>
      </c>
      <c r="L1420" s="9">
        <f t="shared" si="67"/>
        <v>42425.456412037034</v>
      </c>
      <c r="M1420" s="10">
        <f t="shared" si="68"/>
        <v>2016</v>
      </c>
      <c r="N1420" t="b">
        <v>0</v>
      </c>
      <c r="O1420">
        <v>1</v>
      </c>
      <c r="P1420" t="b">
        <v>0</v>
      </c>
      <c r="Q1420" t="s">
        <v>8285</v>
      </c>
    </row>
    <row r="1421" spans="1:17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s="9">
        <f t="shared" si="66"/>
        <v>42622.456238425926</v>
      </c>
      <c r="L1421" s="9">
        <f t="shared" si="67"/>
        <v>42652.456238425926</v>
      </c>
      <c r="M1421" s="10">
        <f t="shared" si="68"/>
        <v>2016</v>
      </c>
      <c r="N1421" t="b">
        <v>0</v>
      </c>
      <c r="O1421">
        <v>10</v>
      </c>
      <c r="P1421" t="b">
        <v>0</v>
      </c>
      <c r="Q1421" t="s">
        <v>8285</v>
      </c>
    </row>
    <row r="1422" spans="1:17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s="9">
        <f t="shared" si="66"/>
        <v>42524.667662037042</v>
      </c>
      <c r="L1422" s="9">
        <f t="shared" si="67"/>
        <v>42549.667662037042</v>
      </c>
      <c r="M1422" s="10">
        <f t="shared" si="68"/>
        <v>2016</v>
      </c>
      <c r="N1422" t="b">
        <v>0</v>
      </c>
      <c r="O1422">
        <v>3</v>
      </c>
      <c r="P1422" t="b">
        <v>0</v>
      </c>
      <c r="Q1422" t="s">
        <v>8285</v>
      </c>
    </row>
    <row r="1423" spans="1:17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s="9">
        <f t="shared" si="66"/>
        <v>42013.915613425925</v>
      </c>
      <c r="L1423" s="9">
        <f t="shared" si="67"/>
        <v>42043.915613425925</v>
      </c>
      <c r="M1423" s="10">
        <f t="shared" si="68"/>
        <v>2015</v>
      </c>
      <c r="N1423" t="b">
        <v>0</v>
      </c>
      <c r="O1423">
        <v>2</v>
      </c>
      <c r="P1423" t="b">
        <v>0</v>
      </c>
      <c r="Q1423" t="s">
        <v>8285</v>
      </c>
    </row>
    <row r="1424" spans="1:17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s="9">
        <f t="shared" si="66"/>
        <v>42604.239629629628</v>
      </c>
      <c r="L1424" s="9">
        <f t="shared" si="67"/>
        <v>42634.239629629628</v>
      </c>
      <c r="M1424" s="10">
        <f t="shared" si="68"/>
        <v>2016</v>
      </c>
      <c r="N1424" t="b">
        <v>0</v>
      </c>
      <c r="O1424">
        <v>2</v>
      </c>
      <c r="P1424" t="b">
        <v>0</v>
      </c>
      <c r="Q1424" t="s">
        <v>8285</v>
      </c>
    </row>
    <row r="1425" spans="1:17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s="9">
        <f t="shared" si="66"/>
        <v>42340.360312500001</v>
      </c>
      <c r="L1425" s="9">
        <f t="shared" si="67"/>
        <v>42370.360312500001</v>
      </c>
      <c r="M1425" s="10">
        <f t="shared" si="68"/>
        <v>2016</v>
      </c>
      <c r="N1425" t="b">
        <v>0</v>
      </c>
      <c r="O1425">
        <v>1</v>
      </c>
      <c r="P1425" t="b">
        <v>0</v>
      </c>
      <c r="Q1425" t="s">
        <v>8285</v>
      </c>
    </row>
    <row r="1426" spans="1:17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s="9">
        <f t="shared" si="66"/>
        <v>42676.717615740738</v>
      </c>
      <c r="L1426" s="9">
        <f t="shared" si="67"/>
        <v>42689.759282407409</v>
      </c>
      <c r="M1426" s="10">
        <f t="shared" si="68"/>
        <v>2016</v>
      </c>
      <c r="N1426" t="b">
        <v>0</v>
      </c>
      <c r="O1426">
        <v>14</v>
      </c>
      <c r="P1426" t="b">
        <v>0</v>
      </c>
      <c r="Q1426" t="s">
        <v>8285</v>
      </c>
    </row>
    <row r="1427" spans="1:17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s="9">
        <f t="shared" si="66"/>
        <v>42093.131469907406</v>
      </c>
      <c r="L1427" s="9">
        <f t="shared" si="67"/>
        <v>42123.131469907406</v>
      </c>
      <c r="M1427" s="10">
        <f t="shared" si="68"/>
        <v>2015</v>
      </c>
      <c r="N1427" t="b">
        <v>0</v>
      </c>
      <c r="O1427">
        <v>0</v>
      </c>
      <c r="P1427" t="b">
        <v>0</v>
      </c>
      <c r="Q1427" t="s">
        <v>8285</v>
      </c>
    </row>
    <row r="1428" spans="1:17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s="9">
        <f t="shared" si="66"/>
        <v>42180.390277777777</v>
      </c>
      <c r="L1428" s="9">
        <f t="shared" si="67"/>
        <v>42240.390277777777</v>
      </c>
      <c r="M1428" s="10">
        <f t="shared" si="68"/>
        <v>2015</v>
      </c>
      <c r="N1428" t="b">
        <v>0</v>
      </c>
      <c r="O1428">
        <v>0</v>
      </c>
      <c r="P1428" t="b">
        <v>0</v>
      </c>
      <c r="Q1428" t="s">
        <v>8285</v>
      </c>
    </row>
    <row r="1429" spans="1:17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s="9">
        <f t="shared" si="66"/>
        <v>42601.851678240739</v>
      </c>
      <c r="L1429" s="9">
        <f t="shared" si="67"/>
        <v>42631.851678240739</v>
      </c>
      <c r="M1429" s="10">
        <f t="shared" si="68"/>
        <v>2016</v>
      </c>
      <c r="N1429" t="b">
        <v>0</v>
      </c>
      <c r="O1429">
        <v>4</v>
      </c>
      <c r="P1429" t="b">
        <v>0</v>
      </c>
      <c r="Q1429" t="s">
        <v>8285</v>
      </c>
    </row>
    <row r="1430" spans="1:17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s="9">
        <f t="shared" si="66"/>
        <v>42432.379826388889</v>
      </c>
      <c r="L1430" s="9">
        <f t="shared" si="67"/>
        <v>42462.338159722218</v>
      </c>
      <c r="M1430" s="10">
        <f t="shared" si="68"/>
        <v>2016</v>
      </c>
      <c r="N1430" t="b">
        <v>0</v>
      </c>
      <c r="O1430">
        <v>3</v>
      </c>
      <c r="P1430" t="b">
        <v>0</v>
      </c>
      <c r="Q1430" t="s">
        <v>8285</v>
      </c>
    </row>
    <row r="1431" spans="1:17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s="9">
        <f t="shared" si="66"/>
        <v>42074.060671296291</v>
      </c>
      <c r="L1431" s="9">
        <f t="shared" si="67"/>
        <v>42104.060671296291</v>
      </c>
      <c r="M1431" s="10">
        <f t="shared" si="68"/>
        <v>2015</v>
      </c>
      <c r="N1431" t="b">
        <v>0</v>
      </c>
      <c r="O1431">
        <v>0</v>
      </c>
      <c r="P1431" t="b">
        <v>0</v>
      </c>
      <c r="Q1431" t="s">
        <v>8285</v>
      </c>
    </row>
    <row r="1432" spans="1:17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s="9">
        <f t="shared" si="66"/>
        <v>41961.813518518517</v>
      </c>
      <c r="L1432" s="9">
        <f t="shared" si="67"/>
        <v>41992.813518518517</v>
      </c>
      <c r="M1432" s="10">
        <f t="shared" si="68"/>
        <v>2014</v>
      </c>
      <c r="N1432" t="b">
        <v>0</v>
      </c>
      <c r="O1432">
        <v>5</v>
      </c>
      <c r="P1432" t="b">
        <v>0</v>
      </c>
      <c r="Q1432" t="s">
        <v>8285</v>
      </c>
    </row>
    <row r="1433" spans="1:17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s="9">
        <f t="shared" si="66"/>
        <v>42304.210833333331</v>
      </c>
      <c r="L1433" s="9">
        <f t="shared" si="67"/>
        <v>42334.252500000002</v>
      </c>
      <c r="M1433" s="10">
        <f t="shared" si="68"/>
        <v>2015</v>
      </c>
      <c r="N1433" t="b">
        <v>0</v>
      </c>
      <c r="O1433">
        <v>47</v>
      </c>
      <c r="P1433" t="b">
        <v>0</v>
      </c>
      <c r="Q1433" t="s">
        <v>8285</v>
      </c>
    </row>
    <row r="1434" spans="1:17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s="9">
        <f t="shared" si="66"/>
        <v>42175.780416666668</v>
      </c>
      <c r="L1434" s="9">
        <f t="shared" si="67"/>
        <v>42205.780416666668</v>
      </c>
      <c r="M1434" s="10">
        <f t="shared" si="68"/>
        <v>2015</v>
      </c>
      <c r="N1434" t="b">
        <v>0</v>
      </c>
      <c r="O1434">
        <v>0</v>
      </c>
      <c r="P1434" t="b">
        <v>0</v>
      </c>
      <c r="Q1434" t="s">
        <v>8285</v>
      </c>
    </row>
    <row r="1435" spans="1:17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s="9">
        <f t="shared" si="66"/>
        <v>42673.625868055555</v>
      </c>
      <c r="L1435" s="9">
        <f t="shared" si="67"/>
        <v>42714.458333333328</v>
      </c>
      <c r="M1435" s="10">
        <f t="shared" si="68"/>
        <v>2016</v>
      </c>
      <c r="N1435" t="b">
        <v>0</v>
      </c>
      <c r="O1435">
        <v>10</v>
      </c>
      <c r="P1435" t="b">
        <v>0</v>
      </c>
      <c r="Q1435" t="s">
        <v>8285</v>
      </c>
    </row>
    <row r="1436" spans="1:17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s="9">
        <f t="shared" si="66"/>
        <v>42142.767106481479</v>
      </c>
      <c r="L1436" s="9">
        <f t="shared" si="67"/>
        <v>42163.625</v>
      </c>
      <c r="M1436" s="10">
        <f t="shared" si="68"/>
        <v>2015</v>
      </c>
      <c r="N1436" t="b">
        <v>0</v>
      </c>
      <c r="O1436">
        <v>11</v>
      </c>
      <c r="P1436" t="b">
        <v>0</v>
      </c>
      <c r="Q1436" t="s">
        <v>8285</v>
      </c>
    </row>
    <row r="1437" spans="1:17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s="9">
        <f t="shared" si="66"/>
        <v>42258.780324074076</v>
      </c>
      <c r="L1437" s="9">
        <f t="shared" si="67"/>
        <v>42288.780324074076</v>
      </c>
      <c r="M1437" s="10">
        <f t="shared" si="68"/>
        <v>2015</v>
      </c>
      <c r="N1437" t="b">
        <v>0</v>
      </c>
      <c r="O1437">
        <v>2</v>
      </c>
      <c r="P1437" t="b">
        <v>0</v>
      </c>
      <c r="Q1437" t="s">
        <v>8285</v>
      </c>
    </row>
    <row r="1438" spans="1:17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s="9">
        <f t="shared" si="66"/>
        <v>42391.35019675926</v>
      </c>
      <c r="L1438" s="9">
        <f t="shared" si="67"/>
        <v>42421.35019675926</v>
      </c>
      <c r="M1438" s="10">
        <f t="shared" si="68"/>
        <v>2016</v>
      </c>
      <c r="N1438" t="b">
        <v>0</v>
      </c>
      <c r="O1438">
        <v>2</v>
      </c>
      <c r="P1438" t="b">
        <v>0</v>
      </c>
      <c r="Q1438" t="s">
        <v>8285</v>
      </c>
    </row>
    <row r="1439" spans="1:17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s="9">
        <f t="shared" si="66"/>
        <v>41796.531701388885</v>
      </c>
      <c r="L1439" s="9">
        <f t="shared" si="67"/>
        <v>41833.207638888889</v>
      </c>
      <c r="M1439" s="10">
        <f t="shared" si="68"/>
        <v>2014</v>
      </c>
      <c r="N1439" t="b">
        <v>0</v>
      </c>
      <c r="O1439">
        <v>22</v>
      </c>
      <c r="P1439" t="b">
        <v>0</v>
      </c>
      <c r="Q1439" t="s">
        <v>8285</v>
      </c>
    </row>
    <row r="1440" spans="1:17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s="9">
        <f t="shared" si="66"/>
        <v>42457.871516203704</v>
      </c>
      <c r="L1440" s="9">
        <f t="shared" si="67"/>
        <v>42487.579861111109</v>
      </c>
      <c r="M1440" s="10">
        <f t="shared" si="68"/>
        <v>2016</v>
      </c>
      <c r="N1440" t="b">
        <v>0</v>
      </c>
      <c r="O1440">
        <v>8</v>
      </c>
      <c r="P1440" t="b">
        <v>0</v>
      </c>
      <c r="Q1440" t="s">
        <v>8285</v>
      </c>
    </row>
    <row r="1441" spans="1:17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s="9">
        <f t="shared" si="66"/>
        <v>42040.829872685179</v>
      </c>
      <c r="L1441" s="9">
        <f t="shared" si="67"/>
        <v>42070.829872685179</v>
      </c>
      <c r="M1441" s="10">
        <f t="shared" si="68"/>
        <v>2015</v>
      </c>
      <c r="N1441" t="b">
        <v>0</v>
      </c>
      <c r="O1441">
        <v>6</v>
      </c>
      <c r="P1441" t="b">
        <v>0</v>
      </c>
      <c r="Q1441" t="s">
        <v>8285</v>
      </c>
    </row>
    <row r="1442" spans="1:17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s="9">
        <f t="shared" si="66"/>
        <v>42486.748414351852</v>
      </c>
      <c r="L1442" s="9">
        <f t="shared" si="67"/>
        <v>42516.748414351852</v>
      </c>
      <c r="M1442" s="10">
        <f t="shared" si="68"/>
        <v>2016</v>
      </c>
      <c r="N1442" t="b">
        <v>0</v>
      </c>
      <c r="O1442">
        <v>1</v>
      </c>
      <c r="P1442" t="b">
        <v>0</v>
      </c>
      <c r="Q1442" t="s">
        <v>8285</v>
      </c>
    </row>
    <row r="1443" spans="1:17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s="9">
        <f t="shared" si="66"/>
        <v>42198.765844907408</v>
      </c>
      <c r="L1443" s="9">
        <f t="shared" si="67"/>
        <v>42258.765844907408</v>
      </c>
      <c r="M1443" s="10">
        <f t="shared" si="68"/>
        <v>2015</v>
      </c>
      <c r="N1443" t="b">
        <v>0</v>
      </c>
      <c r="O1443">
        <v>3</v>
      </c>
      <c r="P1443" t="b">
        <v>0</v>
      </c>
      <c r="Q1443" t="s">
        <v>8285</v>
      </c>
    </row>
    <row r="1444" spans="1:17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s="9">
        <f t="shared" si="66"/>
        <v>42485.64534722222</v>
      </c>
      <c r="L1444" s="9">
        <f t="shared" si="67"/>
        <v>42515.64534722222</v>
      </c>
      <c r="M1444" s="10">
        <f t="shared" si="68"/>
        <v>2016</v>
      </c>
      <c r="N1444" t="b">
        <v>0</v>
      </c>
      <c r="O1444">
        <v>0</v>
      </c>
      <c r="P1444" t="b">
        <v>0</v>
      </c>
      <c r="Q1444" t="s">
        <v>8285</v>
      </c>
    </row>
    <row r="1445" spans="1:17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s="9">
        <f t="shared" si="66"/>
        <v>42707.926030092596</v>
      </c>
      <c r="L1445" s="9">
        <f t="shared" si="67"/>
        <v>42737.926030092596</v>
      </c>
      <c r="M1445" s="10">
        <f t="shared" si="68"/>
        <v>2017</v>
      </c>
      <c r="N1445" t="b">
        <v>0</v>
      </c>
      <c r="O1445">
        <v>0</v>
      </c>
      <c r="P1445" t="b">
        <v>0</v>
      </c>
      <c r="Q1445" t="s">
        <v>8285</v>
      </c>
    </row>
    <row r="1446" spans="1:17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s="9">
        <f t="shared" si="66"/>
        <v>42199.873402777783</v>
      </c>
      <c r="L1446" s="9">
        <f t="shared" si="67"/>
        <v>42259.873402777783</v>
      </c>
      <c r="M1446" s="10">
        <f t="shared" si="68"/>
        <v>2015</v>
      </c>
      <c r="N1446" t="b">
        <v>0</v>
      </c>
      <c r="O1446">
        <v>0</v>
      </c>
      <c r="P1446" t="b">
        <v>0</v>
      </c>
      <c r="Q1446" t="s">
        <v>8285</v>
      </c>
    </row>
    <row r="1447" spans="1:17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s="9">
        <f t="shared" si="66"/>
        <v>42139.542303240742</v>
      </c>
      <c r="L1447" s="9">
        <f t="shared" si="67"/>
        <v>42169.542303240742</v>
      </c>
      <c r="M1447" s="10">
        <f t="shared" si="68"/>
        <v>2015</v>
      </c>
      <c r="N1447" t="b">
        <v>0</v>
      </c>
      <c r="O1447">
        <v>0</v>
      </c>
      <c r="P1447" t="b">
        <v>0</v>
      </c>
      <c r="Q1447" t="s">
        <v>8285</v>
      </c>
    </row>
    <row r="1448" spans="1:17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s="9">
        <f t="shared" si="66"/>
        <v>42461.447662037041</v>
      </c>
      <c r="L1448" s="9">
        <f t="shared" si="67"/>
        <v>42481.447662037041</v>
      </c>
      <c r="M1448" s="10">
        <f t="shared" si="68"/>
        <v>2016</v>
      </c>
      <c r="N1448" t="b">
        <v>0</v>
      </c>
      <c r="O1448">
        <v>0</v>
      </c>
      <c r="P1448" t="b">
        <v>0</v>
      </c>
      <c r="Q1448" t="s">
        <v>8285</v>
      </c>
    </row>
    <row r="1449" spans="1:17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s="9">
        <f t="shared" si="66"/>
        <v>42529.730717592596</v>
      </c>
      <c r="L1449" s="9">
        <f t="shared" si="67"/>
        <v>42559.730717592596</v>
      </c>
      <c r="M1449" s="10">
        <f t="shared" si="68"/>
        <v>2016</v>
      </c>
      <c r="N1449" t="b">
        <v>0</v>
      </c>
      <c r="O1449">
        <v>3</v>
      </c>
      <c r="P1449" t="b">
        <v>0</v>
      </c>
      <c r="Q1449" t="s">
        <v>8285</v>
      </c>
    </row>
    <row r="1450" spans="1:17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s="9">
        <f t="shared" si="66"/>
        <v>42115.936550925922</v>
      </c>
      <c r="L1450" s="9">
        <f t="shared" si="67"/>
        <v>42146.225694444445</v>
      </c>
      <c r="M1450" s="10">
        <f t="shared" si="68"/>
        <v>2015</v>
      </c>
      <c r="N1450" t="b">
        <v>0</v>
      </c>
      <c r="O1450">
        <v>0</v>
      </c>
      <c r="P1450" t="b">
        <v>0</v>
      </c>
      <c r="Q1450" t="s">
        <v>8285</v>
      </c>
    </row>
    <row r="1451" spans="1:17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s="9">
        <f t="shared" si="66"/>
        <v>42086.811400462961</v>
      </c>
      <c r="L1451" s="9">
        <f t="shared" si="67"/>
        <v>42134.811400462961</v>
      </c>
      <c r="M1451" s="10">
        <f t="shared" si="68"/>
        <v>2015</v>
      </c>
      <c r="N1451" t="b">
        <v>0</v>
      </c>
      <c r="O1451">
        <v>0</v>
      </c>
      <c r="P1451" t="b">
        <v>0</v>
      </c>
      <c r="Q1451" t="s">
        <v>8285</v>
      </c>
    </row>
    <row r="1452" spans="1:17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s="9">
        <f t="shared" si="66"/>
        <v>42390.171261574069</v>
      </c>
      <c r="L1452" s="9">
        <f t="shared" si="67"/>
        <v>42420.171261574069</v>
      </c>
      <c r="M1452" s="10">
        <f t="shared" si="68"/>
        <v>2016</v>
      </c>
      <c r="N1452" t="b">
        <v>0</v>
      </c>
      <c r="O1452">
        <v>1</v>
      </c>
      <c r="P1452" t="b">
        <v>0</v>
      </c>
      <c r="Q1452" t="s">
        <v>8285</v>
      </c>
    </row>
    <row r="1453" spans="1:17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s="9">
        <f t="shared" si="66"/>
        <v>41931.959016203706</v>
      </c>
      <c r="L1453" s="9">
        <f t="shared" si="67"/>
        <v>41962.00068287037</v>
      </c>
      <c r="M1453" s="10">
        <f t="shared" si="68"/>
        <v>2014</v>
      </c>
      <c r="N1453" t="b">
        <v>0</v>
      </c>
      <c r="O1453">
        <v>2</v>
      </c>
      <c r="P1453" t="b">
        <v>0</v>
      </c>
      <c r="Q1453" t="s">
        <v>8285</v>
      </c>
    </row>
    <row r="1454" spans="1:17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s="9">
        <f t="shared" si="66"/>
        <v>41818.703275462962</v>
      </c>
      <c r="L1454" s="9">
        <f t="shared" si="67"/>
        <v>41848.703275462962</v>
      </c>
      <c r="M1454" s="10">
        <f t="shared" si="68"/>
        <v>2014</v>
      </c>
      <c r="N1454" t="b">
        <v>0</v>
      </c>
      <c r="O1454">
        <v>0</v>
      </c>
      <c r="P1454" t="b">
        <v>0</v>
      </c>
      <c r="Q1454" t="s">
        <v>8285</v>
      </c>
    </row>
    <row r="1455" spans="1:17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s="9">
        <f t="shared" si="66"/>
        <v>42795.696145833332</v>
      </c>
      <c r="L1455" s="9">
        <f t="shared" si="67"/>
        <v>42840.654479166667</v>
      </c>
      <c r="M1455" s="10">
        <f t="shared" si="68"/>
        <v>2017</v>
      </c>
      <c r="N1455" t="b">
        <v>0</v>
      </c>
      <c r="O1455">
        <v>0</v>
      </c>
      <c r="P1455" t="b">
        <v>0</v>
      </c>
      <c r="Q1455" t="s">
        <v>8285</v>
      </c>
    </row>
    <row r="1456" spans="1:17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s="9">
        <f t="shared" si="66"/>
        <v>42463.866666666669</v>
      </c>
      <c r="L1456" s="9">
        <f t="shared" si="67"/>
        <v>42484.915972222225</v>
      </c>
      <c r="M1456" s="10">
        <f t="shared" si="68"/>
        <v>2016</v>
      </c>
      <c r="N1456" t="b">
        <v>0</v>
      </c>
      <c r="O1456">
        <v>1</v>
      </c>
      <c r="P1456" t="b">
        <v>0</v>
      </c>
      <c r="Q1456" t="s">
        <v>8285</v>
      </c>
    </row>
    <row r="1457" spans="1:17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s="9">
        <f t="shared" si="66"/>
        <v>41832.672685185185</v>
      </c>
      <c r="L1457" s="9">
        <f t="shared" si="67"/>
        <v>41887.568749999999</v>
      </c>
      <c r="M1457" s="10">
        <f t="shared" si="68"/>
        <v>2014</v>
      </c>
      <c r="N1457" t="b">
        <v>0</v>
      </c>
      <c r="O1457">
        <v>7</v>
      </c>
      <c r="P1457" t="b">
        <v>0</v>
      </c>
      <c r="Q1457" t="s">
        <v>8285</v>
      </c>
    </row>
    <row r="1458" spans="1:17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s="9">
        <f t="shared" si="66"/>
        <v>42708.668576388889</v>
      </c>
      <c r="L1458" s="9">
        <f t="shared" si="67"/>
        <v>42738.668576388889</v>
      </c>
      <c r="M1458" s="10">
        <f t="shared" si="68"/>
        <v>2017</v>
      </c>
      <c r="N1458" t="b">
        <v>0</v>
      </c>
      <c r="O1458">
        <v>3</v>
      </c>
      <c r="P1458" t="b">
        <v>0</v>
      </c>
      <c r="Q1458" t="s">
        <v>8285</v>
      </c>
    </row>
    <row r="1459" spans="1:17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s="9">
        <f t="shared" si="66"/>
        <v>42289.89634259259</v>
      </c>
      <c r="L1459" s="9">
        <f t="shared" si="67"/>
        <v>42319.938009259262</v>
      </c>
      <c r="M1459" s="10">
        <f t="shared" si="68"/>
        <v>2015</v>
      </c>
      <c r="N1459" t="b">
        <v>0</v>
      </c>
      <c r="O1459">
        <v>0</v>
      </c>
      <c r="P1459" t="b">
        <v>0</v>
      </c>
      <c r="Q1459" t="s">
        <v>8285</v>
      </c>
    </row>
    <row r="1460" spans="1:17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s="9">
        <f t="shared" si="66"/>
        <v>41831.705555555556</v>
      </c>
      <c r="L1460" s="9">
        <f t="shared" si="67"/>
        <v>41862.166666666664</v>
      </c>
      <c r="M1460" s="10">
        <f t="shared" si="68"/>
        <v>2014</v>
      </c>
      <c r="N1460" t="b">
        <v>0</v>
      </c>
      <c r="O1460">
        <v>0</v>
      </c>
      <c r="P1460" t="b">
        <v>0</v>
      </c>
      <c r="Q1460" t="s">
        <v>8285</v>
      </c>
    </row>
    <row r="1461" spans="1:17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s="9">
        <f t="shared" si="66"/>
        <v>42312.204814814817</v>
      </c>
      <c r="L1461" s="9">
        <f t="shared" si="67"/>
        <v>42340.725694444445</v>
      </c>
      <c r="M1461" s="10">
        <f t="shared" si="68"/>
        <v>2015</v>
      </c>
      <c r="N1461" t="b">
        <v>0</v>
      </c>
      <c r="O1461">
        <v>0</v>
      </c>
      <c r="P1461" t="b">
        <v>0</v>
      </c>
      <c r="Q1461" t="s">
        <v>8285</v>
      </c>
    </row>
    <row r="1462" spans="1:17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s="9">
        <f t="shared" si="66"/>
        <v>41915.896967592591</v>
      </c>
      <c r="L1462" s="9">
        <f t="shared" si="67"/>
        <v>41973.989583333328</v>
      </c>
      <c r="M1462" s="10">
        <f t="shared" si="68"/>
        <v>2014</v>
      </c>
      <c r="N1462" t="b">
        <v>0</v>
      </c>
      <c r="O1462">
        <v>0</v>
      </c>
      <c r="P1462" t="b">
        <v>0</v>
      </c>
      <c r="Q1462" t="s">
        <v>8285</v>
      </c>
    </row>
    <row r="1463" spans="1:17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s="9">
        <f t="shared" si="66"/>
        <v>41899.645300925928</v>
      </c>
      <c r="L1463" s="9">
        <f t="shared" si="67"/>
        <v>41933</v>
      </c>
      <c r="M1463" s="10">
        <f t="shared" si="68"/>
        <v>2014</v>
      </c>
      <c r="N1463" t="b">
        <v>1</v>
      </c>
      <c r="O1463">
        <v>340</v>
      </c>
      <c r="P1463" t="b">
        <v>1</v>
      </c>
      <c r="Q1463" t="s">
        <v>8286</v>
      </c>
    </row>
    <row r="1464" spans="1:17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s="9">
        <f t="shared" si="66"/>
        <v>41344.662858796299</v>
      </c>
      <c r="L1464" s="9">
        <f t="shared" si="67"/>
        <v>41374.662858796299</v>
      </c>
      <c r="M1464" s="10">
        <f t="shared" si="68"/>
        <v>2013</v>
      </c>
      <c r="N1464" t="b">
        <v>1</v>
      </c>
      <c r="O1464">
        <v>150</v>
      </c>
      <c r="P1464" t="b">
        <v>1</v>
      </c>
      <c r="Q1464" t="s">
        <v>8286</v>
      </c>
    </row>
    <row r="1465" spans="1:17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s="9">
        <f t="shared" si="66"/>
        <v>41326.911319444444</v>
      </c>
      <c r="L1465" s="9">
        <f t="shared" si="67"/>
        <v>41371.869652777779</v>
      </c>
      <c r="M1465" s="10">
        <f t="shared" si="68"/>
        <v>2013</v>
      </c>
      <c r="N1465" t="b">
        <v>1</v>
      </c>
      <c r="O1465">
        <v>25</v>
      </c>
      <c r="P1465" t="b">
        <v>1</v>
      </c>
      <c r="Q1465" t="s">
        <v>8286</v>
      </c>
    </row>
    <row r="1466" spans="1:17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s="9">
        <f t="shared" si="66"/>
        <v>41291.661550925928</v>
      </c>
      <c r="L1466" s="9">
        <f t="shared" si="67"/>
        <v>41321.661550925928</v>
      </c>
      <c r="M1466" s="10">
        <f t="shared" si="68"/>
        <v>2013</v>
      </c>
      <c r="N1466" t="b">
        <v>1</v>
      </c>
      <c r="O1466">
        <v>234</v>
      </c>
      <c r="P1466" t="b">
        <v>1</v>
      </c>
      <c r="Q1466" t="s">
        <v>8286</v>
      </c>
    </row>
    <row r="1467" spans="1:17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s="9">
        <f t="shared" si="66"/>
        <v>40959.734398148146</v>
      </c>
      <c r="L1467" s="9">
        <f t="shared" si="67"/>
        <v>40990.125</v>
      </c>
      <c r="M1467" s="10">
        <f t="shared" si="68"/>
        <v>2012</v>
      </c>
      <c r="N1467" t="b">
        <v>1</v>
      </c>
      <c r="O1467">
        <v>2602</v>
      </c>
      <c r="P1467" t="b">
        <v>1</v>
      </c>
      <c r="Q1467" t="s">
        <v>8286</v>
      </c>
    </row>
    <row r="1468" spans="1:17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s="9">
        <f t="shared" si="66"/>
        <v>42340.172060185185</v>
      </c>
      <c r="L1468" s="9">
        <f t="shared" si="67"/>
        <v>42381.208333333328</v>
      </c>
      <c r="M1468" s="10">
        <f t="shared" si="68"/>
        <v>2016</v>
      </c>
      <c r="N1468" t="b">
        <v>1</v>
      </c>
      <c r="O1468">
        <v>248</v>
      </c>
      <c r="P1468" t="b">
        <v>1</v>
      </c>
      <c r="Q1468" t="s">
        <v>8286</v>
      </c>
    </row>
    <row r="1469" spans="1:17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s="9">
        <f t="shared" si="66"/>
        <v>40933.80190972222</v>
      </c>
      <c r="L1469" s="9">
        <f t="shared" si="67"/>
        <v>40993.760243055556</v>
      </c>
      <c r="M1469" s="10">
        <f t="shared" si="68"/>
        <v>2012</v>
      </c>
      <c r="N1469" t="b">
        <v>1</v>
      </c>
      <c r="O1469">
        <v>600</v>
      </c>
      <c r="P1469" t="b">
        <v>1</v>
      </c>
      <c r="Q1469" t="s">
        <v>8286</v>
      </c>
    </row>
    <row r="1470" spans="1:17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s="9">
        <f t="shared" si="66"/>
        <v>40646.014456018522</v>
      </c>
      <c r="L1470" s="9">
        <f t="shared" si="67"/>
        <v>40706.014456018522</v>
      </c>
      <c r="M1470" s="10">
        <f t="shared" si="68"/>
        <v>2011</v>
      </c>
      <c r="N1470" t="b">
        <v>1</v>
      </c>
      <c r="O1470">
        <v>293</v>
      </c>
      <c r="P1470" t="b">
        <v>1</v>
      </c>
      <c r="Q1470" t="s">
        <v>8286</v>
      </c>
    </row>
    <row r="1471" spans="1:17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s="9">
        <f t="shared" si="66"/>
        <v>41290.598483796297</v>
      </c>
      <c r="L1471" s="9">
        <f t="shared" si="67"/>
        <v>41320.598483796297</v>
      </c>
      <c r="M1471" s="10">
        <f t="shared" si="68"/>
        <v>2013</v>
      </c>
      <c r="N1471" t="b">
        <v>1</v>
      </c>
      <c r="O1471">
        <v>321</v>
      </c>
      <c r="P1471" t="b">
        <v>1</v>
      </c>
      <c r="Q1471" t="s">
        <v>8286</v>
      </c>
    </row>
    <row r="1472" spans="1:17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s="9">
        <f t="shared" si="66"/>
        <v>41250.827118055553</v>
      </c>
      <c r="L1472" s="9">
        <f t="shared" si="67"/>
        <v>41271.827118055553</v>
      </c>
      <c r="M1472" s="10">
        <f t="shared" si="68"/>
        <v>2012</v>
      </c>
      <c r="N1472" t="b">
        <v>1</v>
      </c>
      <c r="O1472">
        <v>81</v>
      </c>
      <c r="P1472" t="b">
        <v>1</v>
      </c>
      <c r="Q1472" t="s">
        <v>8286</v>
      </c>
    </row>
    <row r="1473" spans="1:17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s="9">
        <f t="shared" si="66"/>
        <v>42073.957569444443</v>
      </c>
      <c r="L1473" s="9">
        <f t="shared" si="67"/>
        <v>42103.957569444443</v>
      </c>
      <c r="M1473" s="10">
        <f t="shared" si="68"/>
        <v>2015</v>
      </c>
      <c r="N1473" t="b">
        <v>1</v>
      </c>
      <c r="O1473">
        <v>343</v>
      </c>
      <c r="P1473" t="b">
        <v>1</v>
      </c>
      <c r="Q1473" t="s">
        <v>8286</v>
      </c>
    </row>
    <row r="1474" spans="1:17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s="9">
        <f t="shared" si="66"/>
        <v>41533.542858796296</v>
      </c>
      <c r="L1474" s="9">
        <f t="shared" si="67"/>
        <v>41563.542858796296</v>
      </c>
      <c r="M1474" s="10">
        <f t="shared" si="68"/>
        <v>2013</v>
      </c>
      <c r="N1474" t="b">
        <v>1</v>
      </c>
      <c r="O1474">
        <v>336</v>
      </c>
      <c r="P1474" t="b">
        <v>1</v>
      </c>
      <c r="Q1474" t="s">
        <v>8286</v>
      </c>
    </row>
    <row r="1475" spans="1:17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s="9">
        <f t="shared" ref="K1475:K1538" si="69">(((J1475/60)/60)/24)+DATE(1970,1,1)</f>
        <v>40939.979618055557</v>
      </c>
      <c r="L1475" s="9">
        <f t="shared" ref="L1475:L1538" si="70">(((I1475/60)/60)/24)+DATE(1970,1,1)</f>
        <v>40969.979618055557</v>
      </c>
      <c r="M1475" s="10">
        <f t="shared" ref="M1475:M1538" si="71">YEAR(L1475)</f>
        <v>2012</v>
      </c>
      <c r="N1475" t="b">
        <v>1</v>
      </c>
      <c r="O1475">
        <v>47</v>
      </c>
      <c r="P1475" t="b">
        <v>1</v>
      </c>
      <c r="Q1475" t="s">
        <v>8286</v>
      </c>
    </row>
    <row r="1476" spans="1:17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s="9">
        <f t="shared" si="69"/>
        <v>41500.727916666663</v>
      </c>
      <c r="L1476" s="9">
        <f t="shared" si="70"/>
        <v>41530.727916666663</v>
      </c>
      <c r="M1476" s="10">
        <f t="shared" si="71"/>
        <v>2013</v>
      </c>
      <c r="N1476" t="b">
        <v>1</v>
      </c>
      <c r="O1476">
        <v>76</v>
      </c>
      <c r="P1476" t="b">
        <v>1</v>
      </c>
      <c r="Q1476" t="s">
        <v>8286</v>
      </c>
    </row>
    <row r="1477" spans="1:17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s="9">
        <f t="shared" si="69"/>
        <v>41960.722951388889</v>
      </c>
      <c r="L1477" s="9">
        <f t="shared" si="70"/>
        <v>41993.207638888889</v>
      </c>
      <c r="M1477" s="10">
        <f t="shared" si="71"/>
        <v>2014</v>
      </c>
      <c r="N1477" t="b">
        <v>1</v>
      </c>
      <c r="O1477">
        <v>441</v>
      </c>
      <c r="P1477" t="b">
        <v>1</v>
      </c>
      <c r="Q1477" t="s">
        <v>8286</v>
      </c>
    </row>
    <row r="1478" spans="1:17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s="9">
        <f t="shared" si="69"/>
        <v>40766.041921296295</v>
      </c>
      <c r="L1478" s="9">
        <f t="shared" si="70"/>
        <v>40796.041921296295</v>
      </c>
      <c r="M1478" s="10">
        <f t="shared" si="71"/>
        <v>2011</v>
      </c>
      <c r="N1478" t="b">
        <v>1</v>
      </c>
      <c r="O1478">
        <v>916</v>
      </c>
      <c r="P1478" t="b">
        <v>1</v>
      </c>
      <c r="Q1478" t="s">
        <v>8286</v>
      </c>
    </row>
    <row r="1479" spans="1:17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s="9">
        <f t="shared" si="69"/>
        <v>40840.615787037037</v>
      </c>
      <c r="L1479" s="9">
        <f t="shared" si="70"/>
        <v>40900.125</v>
      </c>
      <c r="M1479" s="10">
        <f t="shared" si="71"/>
        <v>2011</v>
      </c>
      <c r="N1479" t="b">
        <v>1</v>
      </c>
      <c r="O1479">
        <v>369</v>
      </c>
      <c r="P1479" t="b">
        <v>1</v>
      </c>
      <c r="Q1479" t="s">
        <v>8286</v>
      </c>
    </row>
    <row r="1480" spans="1:17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s="9">
        <f t="shared" si="69"/>
        <v>41394.871678240743</v>
      </c>
      <c r="L1480" s="9">
        <f t="shared" si="70"/>
        <v>41408.871678240743</v>
      </c>
      <c r="M1480" s="10">
        <f t="shared" si="71"/>
        <v>2013</v>
      </c>
      <c r="N1480" t="b">
        <v>1</v>
      </c>
      <c r="O1480">
        <v>20242</v>
      </c>
      <c r="P1480" t="b">
        <v>1</v>
      </c>
      <c r="Q1480" t="s">
        <v>8286</v>
      </c>
    </row>
    <row r="1481" spans="1:17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s="9">
        <f t="shared" si="69"/>
        <v>41754.745243055557</v>
      </c>
      <c r="L1481" s="9">
        <f t="shared" si="70"/>
        <v>41769.165972222225</v>
      </c>
      <c r="M1481" s="10">
        <f t="shared" si="71"/>
        <v>2014</v>
      </c>
      <c r="N1481" t="b">
        <v>1</v>
      </c>
      <c r="O1481">
        <v>71</v>
      </c>
      <c r="P1481" t="b">
        <v>1</v>
      </c>
      <c r="Q1481" t="s">
        <v>8286</v>
      </c>
    </row>
    <row r="1482" spans="1:17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s="9">
        <f t="shared" si="69"/>
        <v>41464.934016203704</v>
      </c>
      <c r="L1482" s="9">
        <f t="shared" si="70"/>
        <v>41481.708333333336</v>
      </c>
      <c r="M1482" s="10">
        <f t="shared" si="71"/>
        <v>2013</v>
      </c>
      <c r="N1482" t="b">
        <v>1</v>
      </c>
      <c r="O1482">
        <v>635</v>
      </c>
      <c r="P1482" t="b">
        <v>1</v>
      </c>
      <c r="Q1482" t="s">
        <v>8286</v>
      </c>
    </row>
    <row r="1483" spans="1:17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s="9">
        <f t="shared" si="69"/>
        <v>41550.922974537039</v>
      </c>
      <c r="L1483" s="9">
        <f t="shared" si="70"/>
        <v>41580.922974537039</v>
      </c>
      <c r="M1483" s="10">
        <f t="shared" si="71"/>
        <v>2013</v>
      </c>
      <c r="N1483" t="b">
        <v>0</v>
      </c>
      <c r="O1483">
        <v>6</v>
      </c>
      <c r="P1483" t="b">
        <v>0</v>
      </c>
      <c r="Q1483" t="s">
        <v>8273</v>
      </c>
    </row>
    <row r="1484" spans="1:17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s="9">
        <f t="shared" si="69"/>
        <v>41136.85805555556</v>
      </c>
      <c r="L1484" s="9">
        <f t="shared" si="70"/>
        <v>41159.32708333333</v>
      </c>
      <c r="M1484" s="10">
        <f t="shared" si="71"/>
        <v>2012</v>
      </c>
      <c r="N1484" t="b">
        <v>0</v>
      </c>
      <c r="O1484">
        <v>1</v>
      </c>
      <c r="P1484" t="b">
        <v>0</v>
      </c>
      <c r="Q1484" t="s">
        <v>8273</v>
      </c>
    </row>
    <row r="1485" spans="1:17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s="9">
        <f t="shared" si="69"/>
        <v>42548.192997685182</v>
      </c>
      <c r="L1485" s="9">
        <f t="shared" si="70"/>
        <v>42573.192997685182</v>
      </c>
      <c r="M1485" s="10">
        <f t="shared" si="71"/>
        <v>2016</v>
      </c>
      <c r="N1485" t="b">
        <v>0</v>
      </c>
      <c r="O1485">
        <v>2</v>
      </c>
      <c r="P1485" t="b">
        <v>0</v>
      </c>
      <c r="Q1485" t="s">
        <v>8273</v>
      </c>
    </row>
    <row r="1486" spans="1:17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s="9">
        <f t="shared" si="69"/>
        <v>41053.200960648144</v>
      </c>
      <c r="L1486" s="9">
        <f t="shared" si="70"/>
        <v>41111.618750000001</v>
      </c>
      <c r="M1486" s="10">
        <f t="shared" si="71"/>
        <v>2012</v>
      </c>
      <c r="N1486" t="b">
        <v>0</v>
      </c>
      <c r="O1486">
        <v>0</v>
      </c>
      <c r="P1486" t="b">
        <v>0</v>
      </c>
      <c r="Q1486" t="s">
        <v>8273</v>
      </c>
    </row>
    <row r="1487" spans="1:17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s="9">
        <f t="shared" si="69"/>
        <v>42130.795983796299</v>
      </c>
      <c r="L1487" s="9">
        <f t="shared" si="70"/>
        <v>42175.795983796299</v>
      </c>
      <c r="M1487" s="10">
        <f t="shared" si="71"/>
        <v>2015</v>
      </c>
      <c r="N1487" t="b">
        <v>0</v>
      </c>
      <c r="O1487">
        <v>3</v>
      </c>
      <c r="P1487" t="b">
        <v>0</v>
      </c>
      <c r="Q1487" t="s">
        <v>8273</v>
      </c>
    </row>
    <row r="1488" spans="1:17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s="9">
        <f t="shared" si="69"/>
        <v>42032.168530092589</v>
      </c>
      <c r="L1488" s="9">
        <f t="shared" si="70"/>
        <v>42062.168530092589</v>
      </c>
      <c r="M1488" s="10">
        <f t="shared" si="71"/>
        <v>2015</v>
      </c>
      <c r="N1488" t="b">
        <v>0</v>
      </c>
      <c r="O1488">
        <v>3</v>
      </c>
      <c r="P1488" t="b">
        <v>0</v>
      </c>
      <c r="Q1488" t="s">
        <v>8273</v>
      </c>
    </row>
    <row r="1489" spans="1:17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s="9">
        <f t="shared" si="69"/>
        <v>42554.917488425926</v>
      </c>
      <c r="L1489" s="9">
        <f t="shared" si="70"/>
        <v>42584.917488425926</v>
      </c>
      <c r="M1489" s="10">
        <f t="shared" si="71"/>
        <v>2016</v>
      </c>
      <c r="N1489" t="b">
        <v>0</v>
      </c>
      <c r="O1489">
        <v>0</v>
      </c>
      <c r="P1489" t="b">
        <v>0</v>
      </c>
      <c r="Q1489" t="s">
        <v>8273</v>
      </c>
    </row>
    <row r="1490" spans="1:17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s="9">
        <f t="shared" si="69"/>
        <v>41614.563194444447</v>
      </c>
      <c r="L1490" s="9">
        <f t="shared" si="70"/>
        <v>41644.563194444447</v>
      </c>
      <c r="M1490" s="10">
        <f t="shared" si="71"/>
        <v>2014</v>
      </c>
      <c r="N1490" t="b">
        <v>0</v>
      </c>
      <c r="O1490">
        <v>6</v>
      </c>
      <c r="P1490" t="b">
        <v>0</v>
      </c>
      <c r="Q1490" t="s">
        <v>8273</v>
      </c>
    </row>
    <row r="1491" spans="1:17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s="9">
        <f t="shared" si="69"/>
        <v>41198.611712962964</v>
      </c>
      <c r="L1491" s="9">
        <f t="shared" si="70"/>
        <v>41228.653379629628</v>
      </c>
      <c r="M1491" s="10">
        <f t="shared" si="71"/>
        <v>2012</v>
      </c>
      <c r="N1491" t="b">
        <v>0</v>
      </c>
      <c r="O1491">
        <v>0</v>
      </c>
      <c r="P1491" t="b">
        <v>0</v>
      </c>
      <c r="Q1491" t="s">
        <v>8273</v>
      </c>
    </row>
    <row r="1492" spans="1:17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s="9">
        <f t="shared" si="69"/>
        <v>41520.561041666668</v>
      </c>
      <c r="L1492" s="9">
        <f t="shared" si="70"/>
        <v>41549.561041666668</v>
      </c>
      <c r="M1492" s="10">
        <f t="shared" si="71"/>
        <v>2013</v>
      </c>
      <c r="N1492" t="b">
        <v>0</v>
      </c>
      <c r="O1492">
        <v>19</v>
      </c>
      <c r="P1492" t="b">
        <v>0</v>
      </c>
      <c r="Q1492" t="s">
        <v>8273</v>
      </c>
    </row>
    <row r="1493" spans="1:17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s="9">
        <f t="shared" si="69"/>
        <v>41991.713460648149</v>
      </c>
      <c r="L1493" s="9">
        <f t="shared" si="70"/>
        <v>42050.651388888888</v>
      </c>
      <c r="M1493" s="10">
        <f t="shared" si="71"/>
        <v>2015</v>
      </c>
      <c r="N1493" t="b">
        <v>0</v>
      </c>
      <c r="O1493">
        <v>1</v>
      </c>
      <c r="P1493" t="b">
        <v>0</v>
      </c>
      <c r="Q1493" t="s">
        <v>8273</v>
      </c>
    </row>
    <row r="1494" spans="1:17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s="9">
        <f t="shared" si="69"/>
        <v>40682.884791666671</v>
      </c>
      <c r="L1494" s="9">
        <f t="shared" si="70"/>
        <v>40712.884791666671</v>
      </c>
      <c r="M1494" s="10">
        <f t="shared" si="71"/>
        <v>2011</v>
      </c>
      <c r="N1494" t="b">
        <v>0</v>
      </c>
      <c r="O1494">
        <v>2</v>
      </c>
      <c r="P1494" t="b">
        <v>0</v>
      </c>
      <c r="Q1494" t="s">
        <v>8273</v>
      </c>
    </row>
    <row r="1495" spans="1:17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s="9">
        <f t="shared" si="69"/>
        <v>41411.866608796299</v>
      </c>
      <c r="L1495" s="9">
        <f t="shared" si="70"/>
        <v>41441.866608796299</v>
      </c>
      <c r="M1495" s="10">
        <f t="shared" si="71"/>
        <v>2013</v>
      </c>
      <c r="N1495" t="b">
        <v>0</v>
      </c>
      <c r="O1495">
        <v>0</v>
      </c>
      <c r="P1495" t="b">
        <v>0</v>
      </c>
      <c r="Q1495" t="s">
        <v>8273</v>
      </c>
    </row>
    <row r="1496" spans="1:17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s="9">
        <f t="shared" si="69"/>
        <v>42067.722372685181</v>
      </c>
      <c r="L1496" s="9">
        <f t="shared" si="70"/>
        <v>42097.651388888888</v>
      </c>
      <c r="M1496" s="10">
        <f t="shared" si="71"/>
        <v>2015</v>
      </c>
      <c r="N1496" t="b">
        <v>0</v>
      </c>
      <c r="O1496">
        <v>11</v>
      </c>
      <c r="P1496" t="b">
        <v>0</v>
      </c>
      <c r="Q1496" t="s">
        <v>8273</v>
      </c>
    </row>
    <row r="1497" spans="1:17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s="9">
        <f t="shared" si="69"/>
        <v>40752.789710648147</v>
      </c>
      <c r="L1497" s="9">
        <f t="shared" si="70"/>
        <v>40782.789710648147</v>
      </c>
      <c r="M1497" s="10">
        <f t="shared" si="71"/>
        <v>2011</v>
      </c>
      <c r="N1497" t="b">
        <v>0</v>
      </c>
      <c r="O1497">
        <v>0</v>
      </c>
      <c r="P1497" t="b">
        <v>0</v>
      </c>
      <c r="Q1497" t="s">
        <v>8273</v>
      </c>
    </row>
    <row r="1498" spans="1:17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s="9">
        <f t="shared" si="69"/>
        <v>41838.475219907406</v>
      </c>
      <c r="L1498" s="9">
        <f t="shared" si="70"/>
        <v>41898.475219907406</v>
      </c>
      <c r="M1498" s="10">
        <f t="shared" si="71"/>
        <v>2014</v>
      </c>
      <c r="N1498" t="b">
        <v>0</v>
      </c>
      <c r="O1498">
        <v>0</v>
      </c>
      <c r="P1498" t="b">
        <v>0</v>
      </c>
      <c r="Q1498" t="s">
        <v>8273</v>
      </c>
    </row>
    <row r="1499" spans="1:17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s="9">
        <f t="shared" si="69"/>
        <v>41444.64261574074</v>
      </c>
      <c r="L1499" s="9">
        <f t="shared" si="70"/>
        <v>41486.821527777778</v>
      </c>
      <c r="M1499" s="10">
        <f t="shared" si="71"/>
        <v>2013</v>
      </c>
      <c r="N1499" t="b">
        <v>0</v>
      </c>
      <c r="O1499">
        <v>1</v>
      </c>
      <c r="P1499" t="b">
        <v>0</v>
      </c>
      <c r="Q1499" t="s">
        <v>8273</v>
      </c>
    </row>
    <row r="1500" spans="1:17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s="9">
        <f t="shared" si="69"/>
        <v>41840.983541666668</v>
      </c>
      <c r="L1500" s="9">
        <f t="shared" si="70"/>
        <v>41885.983541666668</v>
      </c>
      <c r="M1500" s="10">
        <f t="shared" si="71"/>
        <v>2014</v>
      </c>
      <c r="N1500" t="b">
        <v>0</v>
      </c>
      <c r="O1500">
        <v>3</v>
      </c>
      <c r="P1500" t="b">
        <v>0</v>
      </c>
      <c r="Q1500" t="s">
        <v>8273</v>
      </c>
    </row>
    <row r="1501" spans="1:17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s="9">
        <f t="shared" si="69"/>
        <v>42527.007326388892</v>
      </c>
      <c r="L1501" s="9">
        <f t="shared" si="70"/>
        <v>42587.007326388892</v>
      </c>
      <c r="M1501" s="10">
        <f t="shared" si="71"/>
        <v>2016</v>
      </c>
      <c r="N1501" t="b">
        <v>0</v>
      </c>
      <c r="O1501">
        <v>1</v>
      </c>
      <c r="P1501" t="b">
        <v>0</v>
      </c>
      <c r="Q1501" t="s">
        <v>8273</v>
      </c>
    </row>
    <row r="1502" spans="1:17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s="9">
        <f t="shared" si="69"/>
        <v>41365.904594907406</v>
      </c>
      <c r="L1502" s="9">
        <f t="shared" si="70"/>
        <v>41395.904594907406</v>
      </c>
      <c r="M1502" s="10">
        <f t="shared" si="71"/>
        <v>2013</v>
      </c>
      <c r="N1502" t="b">
        <v>0</v>
      </c>
      <c r="O1502">
        <v>15</v>
      </c>
      <c r="P1502" t="b">
        <v>0</v>
      </c>
      <c r="Q1502" t="s">
        <v>8273</v>
      </c>
    </row>
    <row r="1503" spans="1:17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s="9">
        <f t="shared" si="69"/>
        <v>42163.583599537036</v>
      </c>
      <c r="L1503" s="9">
        <f t="shared" si="70"/>
        <v>42193.583599537036</v>
      </c>
      <c r="M1503" s="10">
        <f t="shared" si="71"/>
        <v>2015</v>
      </c>
      <c r="N1503" t="b">
        <v>1</v>
      </c>
      <c r="O1503">
        <v>885</v>
      </c>
      <c r="P1503" t="b">
        <v>1</v>
      </c>
      <c r="Q1503" t="s">
        <v>8283</v>
      </c>
    </row>
    <row r="1504" spans="1:17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s="9">
        <f t="shared" si="69"/>
        <v>42426.542592592596</v>
      </c>
      <c r="L1504" s="9">
        <f t="shared" si="70"/>
        <v>42454.916666666672</v>
      </c>
      <c r="M1504" s="10">
        <f t="shared" si="71"/>
        <v>2016</v>
      </c>
      <c r="N1504" t="b">
        <v>1</v>
      </c>
      <c r="O1504">
        <v>329</v>
      </c>
      <c r="P1504" t="b">
        <v>1</v>
      </c>
      <c r="Q1504" t="s">
        <v>8283</v>
      </c>
    </row>
    <row r="1505" spans="1:17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s="9">
        <f t="shared" si="69"/>
        <v>42606.347233796296</v>
      </c>
      <c r="L1505" s="9">
        <f t="shared" si="70"/>
        <v>42666.347233796296</v>
      </c>
      <c r="M1505" s="10">
        <f t="shared" si="71"/>
        <v>2016</v>
      </c>
      <c r="N1505" t="b">
        <v>1</v>
      </c>
      <c r="O1505">
        <v>71</v>
      </c>
      <c r="P1505" t="b">
        <v>1</v>
      </c>
      <c r="Q1505" t="s">
        <v>8283</v>
      </c>
    </row>
    <row r="1506" spans="1:17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s="9">
        <f t="shared" si="69"/>
        <v>41772.657685185186</v>
      </c>
      <c r="L1506" s="9">
        <f t="shared" si="70"/>
        <v>41800.356249999997</v>
      </c>
      <c r="M1506" s="10">
        <f t="shared" si="71"/>
        <v>2014</v>
      </c>
      <c r="N1506" t="b">
        <v>1</v>
      </c>
      <c r="O1506">
        <v>269</v>
      </c>
      <c r="P1506" t="b">
        <v>1</v>
      </c>
      <c r="Q1506" t="s">
        <v>8283</v>
      </c>
    </row>
    <row r="1507" spans="1:17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s="9">
        <f t="shared" si="69"/>
        <v>42414.44332175926</v>
      </c>
      <c r="L1507" s="9">
        <f t="shared" si="70"/>
        <v>42451.834027777775</v>
      </c>
      <c r="M1507" s="10">
        <f t="shared" si="71"/>
        <v>2016</v>
      </c>
      <c r="N1507" t="b">
        <v>1</v>
      </c>
      <c r="O1507">
        <v>345</v>
      </c>
      <c r="P1507" t="b">
        <v>1</v>
      </c>
      <c r="Q1507" t="s">
        <v>8283</v>
      </c>
    </row>
    <row r="1508" spans="1:17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s="9">
        <f t="shared" si="69"/>
        <v>41814.785925925928</v>
      </c>
      <c r="L1508" s="9">
        <f t="shared" si="70"/>
        <v>41844.785925925928</v>
      </c>
      <c r="M1508" s="10">
        <f t="shared" si="71"/>
        <v>2014</v>
      </c>
      <c r="N1508" t="b">
        <v>1</v>
      </c>
      <c r="O1508">
        <v>43</v>
      </c>
      <c r="P1508" t="b">
        <v>1</v>
      </c>
      <c r="Q1508" t="s">
        <v>8283</v>
      </c>
    </row>
    <row r="1509" spans="1:17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s="9">
        <f t="shared" si="69"/>
        <v>40254.450335648151</v>
      </c>
      <c r="L1509" s="9">
        <f t="shared" si="70"/>
        <v>40313.340277777781</v>
      </c>
      <c r="M1509" s="10">
        <f t="shared" si="71"/>
        <v>2010</v>
      </c>
      <c r="N1509" t="b">
        <v>1</v>
      </c>
      <c r="O1509">
        <v>33</v>
      </c>
      <c r="P1509" t="b">
        <v>1</v>
      </c>
      <c r="Q1509" t="s">
        <v>8283</v>
      </c>
    </row>
    <row r="1510" spans="1:17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s="9">
        <f t="shared" si="69"/>
        <v>41786.614363425928</v>
      </c>
      <c r="L1510" s="9">
        <f t="shared" si="70"/>
        <v>41817.614363425928</v>
      </c>
      <c r="M1510" s="10">
        <f t="shared" si="71"/>
        <v>2014</v>
      </c>
      <c r="N1510" t="b">
        <v>1</v>
      </c>
      <c r="O1510">
        <v>211</v>
      </c>
      <c r="P1510" t="b">
        <v>1</v>
      </c>
      <c r="Q1510" t="s">
        <v>8283</v>
      </c>
    </row>
    <row r="1511" spans="1:17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s="9">
        <f t="shared" si="69"/>
        <v>42751.533391203702</v>
      </c>
      <c r="L1511" s="9">
        <f t="shared" si="70"/>
        <v>42780.957638888889</v>
      </c>
      <c r="M1511" s="10">
        <f t="shared" si="71"/>
        <v>2017</v>
      </c>
      <c r="N1511" t="b">
        <v>1</v>
      </c>
      <c r="O1511">
        <v>196</v>
      </c>
      <c r="P1511" t="b">
        <v>1</v>
      </c>
      <c r="Q1511" t="s">
        <v>8283</v>
      </c>
    </row>
    <row r="1512" spans="1:17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s="9">
        <f t="shared" si="69"/>
        <v>41809.385162037033</v>
      </c>
      <c r="L1512" s="9">
        <f t="shared" si="70"/>
        <v>41839.385162037033</v>
      </c>
      <c r="M1512" s="10">
        <f t="shared" si="71"/>
        <v>2014</v>
      </c>
      <c r="N1512" t="b">
        <v>1</v>
      </c>
      <c r="O1512">
        <v>405</v>
      </c>
      <c r="P1512" t="b">
        <v>1</v>
      </c>
      <c r="Q1512" t="s">
        <v>8283</v>
      </c>
    </row>
    <row r="1513" spans="1:17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s="9">
        <f t="shared" si="69"/>
        <v>42296.583379629628</v>
      </c>
      <c r="L1513" s="9">
        <f t="shared" si="70"/>
        <v>42326.625046296293</v>
      </c>
      <c r="M1513" s="10">
        <f t="shared" si="71"/>
        <v>2015</v>
      </c>
      <c r="N1513" t="b">
        <v>1</v>
      </c>
      <c r="O1513">
        <v>206</v>
      </c>
      <c r="P1513" t="b">
        <v>1</v>
      </c>
      <c r="Q1513" t="s">
        <v>8283</v>
      </c>
    </row>
    <row r="1514" spans="1:17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s="9">
        <f t="shared" si="69"/>
        <v>42741.684479166666</v>
      </c>
      <c r="L1514" s="9">
        <f t="shared" si="70"/>
        <v>42771.684479166666</v>
      </c>
      <c r="M1514" s="10">
        <f t="shared" si="71"/>
        <v>2017</v>
      </c>
      <c r="N1514" t="b">
        <v>1</v>
      </c>
      <c r="O1514">
        <v>335</v>
      </c>
      <c r="P1514" t="b">
        <v>1</v>
      </c>
      <c r="Q1514" t="s">
        <v>8283</v>
      </c>
    </row>
    <row r="1515" spans="1:17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s="9">
        <f t="shared" si="69"/>
        <v>41806.637337962966</v>
      </c>
      <c r="L1515" s="9">
        <f t="shared" si="70"/>
        <v>41836.637337962966</v>
      </c>
      <c r="M1515" s="10">
        <f t="shared" si="71"/>
        <v>2014</v>
      </c>
      <c r="N1515" t="b">
        <v>1</v>
      </c>
      <c r="O1515">
        <v>215</v>
      </c>
      <c r="P1515" t="b">
        <v>1</v>
      </c>
      <c r="Q1515" t="s">
        <v>8283</v>
      </c>
    </row>
    <row r="1516" spans="1:17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s="9">
        <f t="shared" si="69"/>
        <v>42234.597685185188</v>
      </c>
      <c r="L1516" s="9">
        <f t="shared" si="70"/>
        <v>42274.597685185188</v>
      </c>
      <c r="M1516" s="10">
        <f t="shared" si="71"/>
        <v>2015</v>
      </c>
      <c r="N1516" t="b">
        <v>1</v>
      </c>
      <c r="O1516">
        <v>176</v>
      </c>
      <c r="P1516" t="b">
        <v>1</v>
      </c>
      <c r="Q1516" t="s">
        <v>8283</v>
      </c>
    </row>
    <row r="1517" spans="1:17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s="9">
        <f t="shared" si="69"/>
        <v>42415.253437499996</v>
      </c>
      <c r="L1517" s="9">
        <f t="shared" si="70"/>
        <v>42445.211770833332</v>
      </c>
      <c r="M1517" s="10">
        <f t="shared" si="71"/>
        <v>2016</v>
      </c>
      <c r="N1517" t="b">
        <v>1</v>
      </c>
      <c r="O1517">
        <v>555</v>
      </c>
      <c r="P1517" t="b">
        <v>1</v>
      </c>
      <c r="Q1517" t="s">
        <v>8283</v>
      </c>
    </row>
    <row r="1518" spans="1:17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s="9">
        <f t="shared" si="69"/>
        <v>42619.466342592597</v>
      </c>
      <c r="L1518" s="9">
        <f t="shared" si="70"/>
        <v>42649.583333333328</v>
      </c>
      <c r="M1518" s="10">
        <f t="shared" si="71"/>
        <v>2016</v>
      </c>
      <c r="N1518" t="b">
        <v>1</v>
      </c>
      <c r="O1518">
        <v>116</v>
      </c>
      <c r="P1518" t="b">
        <v>1</v>
      </c>
      <c r="Q1518" t="s">
        <v>8283</v>
      </c>
    </row>
    <row r="1519" spans="1:17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s="9">
        <f t="shared" si="69"/>
        <v>41948.56658564815</v>
      </c>
      <c r="L1519" s="9">
        <f t="shared" si="70"/>
        <v>41979.25</v>
      </c>
      <c r="M1519" s="10">
        <f t="shared" si="71"/>
        <v>2014</v>
      </c>
      <c r="N1519" t="b">
        <v>1</v>
      </c>
      <c r="O1519">
        <v>615</v>
      </c>
      <c r="P1519" t="b">
        <v>1</v>
      </c>
      <c r="Q1519" t="s">
        <v>8283</v>
      </c>
    </row>
    <row r="1520" spans="1:17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s="9">
        <f t="shared" si="69"/>
        <v>41760.8200462963</v>
      </c>
      <c r="L1520" s="9">
        <f t="shared" si="70"/>
        <v>41790.8200462963</v>
      </c>
      <c r="M1520" s="10">
        <f t="shared" si="71"/>
        <v>2014</v>
      </c>
      <c r="N1520" t="b">
        <v>1</v>
      </c>
      <c r="O1520">
        <v>236</v>
      </c>
      <c r="P1520" t="b">
        <v>1</v>
      </c>
      <c r="Q1520" t="s">
        <v>8283</v>
      </c>
    </row>
    <row r="1521" spans="1:17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s="9">
        <f t="shared" si="69"/>
        <v>41782.741701388892</v>
      </c>
      <c r="L1521" s="9">
        <f t="shared" si="70"/>
        <v>41810.915972222225</v>
      </c>
      <c r="M1521" s="10">
        <f t="shared" si="71"/>
        <v>2014</v>
      </c>
      <c r="N1521" t="b">
        <v>1</v>
      </c>
      <c r="O1521">
        <v>145</v>
      </c>
      <c r="P1521" t="b">
        <v>1</v>
      </c>
      <c r="Q1521" t="s">
        <v>8283</v>
      </c>
    </row>
    <row r="1522" spans="1:17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s="9">
        <f t="shared" si="69"/>
        <v>41955.857789351852</v>
      </c>
      <c r="L1522" s="9">
        <f t="shared" si="70"/>
        <v>41992.166666666672</v>
      </c>
      <c r="M1522" s="10">
        <f t="shared" si="71"/>
        <v>2014</v>
      </c>
      <c r="N1522" t="b">
        <v>1</v>
      </c>
      <c r="O1522">
        <v>167</v>
      </c>
      <c r="P1522" t="b">
        <v>1</v>
      </c>
      <c r="Q1522" t="s">
        <v>8283</v>
      </c>
    </row>
    <row r="1523" spans="1:17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s="9">
        <f t="shared" si="69"/>
        <v>42493.167719907404</v>
      </c>
      <c r="L1523" s="9">
        <f t="shared" si="70"/>
        <v>42528.167719907404</v>
      </c>
      <c r="M1523" s="10">
        <f t="shared" si="71"/>
        <v>2016</v>
      </c>
      <c r="N1523" t="b">
        <v>1</v>
      </c>
      <c r="O1523">
        <v>235</v>
      </c>
      <c r="P1523" t="b">
        <v>1</v>
      </c>
      <c r="Q1523" t="s">
        <v>8283</v>
      </c>
    </row>
    <row r="1524" spans="1:17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s="9">
        <f t="shared" si="69"/>
        <v>41899.830312500002</v>
      </c>
      <c r="L1524" s="9">
        <f t="shared" si="70"/>
        <v>41929.830312500002</v>
      </c>
      <c r="M1524" s="10">
        <f t="shared" si="71"/>
        <v>2014</v>
      </c>
      <c r="N1524" t="b">
        <v>1</v>
      </c>
      <c r="O1524">
        <v>452</v>
      </c>
      <c r="P1524" t="b">
        <v>1</v>
      </c>
      <c r="Q1524" t="s">
        <v>8283</v>
      </c>
    </row>
    <row r="1525" spans="1:17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s="9">
        <f t="shared" si="69"/>
        <v>41964.751342592594</v>
      </c>
      <c r="L1525" s="9">
        <f t="shared" si="70"/>
        <v>41996</v>
      </c>
      <c r="M1525" s="10">
        <f t="shared" si="71"/>
        <v>2014</v>
      </c>
      <c r="N1525" t="b">
        <v>1</v>
      </c>
      <c r="O1525">
        <v>241</v>
      </c>
      <c r="P1525" t="b">
        <v>1</v>
      </c>
      <c r="Q1525" t="s">
        <v>8283</v>
      </c>
    </row>
    <row r="1526" spans="1:17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s="9">
        <f t="shared" si="69"/>
        <v>42756.501041666663</v>
      </c>
      <c r="L1526" s="9">
        <f t="shared" si="70"/>
        <v>42786.501041666663</v>
      </c>
      <c r="M1526" s="10">
        <f t="shared" si="71"/>
        <v>2017</v>
      </c>
      <c r="N1526" t="b">
        <v>1</v>
      </c>
      <c r="O1526">
        <v>28</v>
      </c>
      <c r="P1526" t="b">
        <v>1</v>
      </c>
      <c r="Q1526" t="s">
        <v>8283</v>
      </c>
    </row>
    <row r="1527" spans="1:17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s="9">
        <f t="shared" si="69"/>
        <v>42570.702986111108</v>
      </c>
      <c r="L1527" s="9">
        <f t="shared" si="70"/>
        <v>42600.702986111108</v>
      </c>
      <c r="M1527" s="10">
        <f t="shared" si="71"/>
        <v>2016</v>
      </c>
      <c r="N1527" t="b">
        <v>1</v>
      </c>
      <c r="O1527">
        <v>140</v>
      </c>
      <c r="P1527" t="b">
        <v>1</v>
      </c>
      <c r="Q1527" t="s">
        <v>8283</v>
      </c>
    </row>
    <row r="1528" spans="1:17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s="9">
        <f t="shared" si="69"/>
        <v>42339.276006944448</v>
      </c>
      <c r="L1528" s="9">
        <f t="shared" si="70"/>
        <v>42388.276006944448</v>
      </c>
      <c r="M1528" s="10">
        <f t="shared" si="71"/>
        <v>2016</v>
      </c>
      <c r="N1528" t="b">
        <v>1</v>
      </c>
      <c r="O1528">
        <v>280</v>
      </c>
      <c r="P1528" t="b">
        <v>1</v>
      </c>
      <c r="Q1528" t="s">
        <v>8283</v>
      </c>
    </row>
    <row r="1529" spans="1:17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s="9">
        <f t="shared" si="69"/>
        <v>42780.600532407407</v>
      </c>
      <c r="L1529" s="9">
        <f t="shared" si="70"/>
        <v>42808.558865740735</v>
      </c>
      <c r="M1529" s="10">
        <f t="shared" si="71"/>
        <v>2017</v>
      </c>
      <c r="N1529" t="b">
        <v>1</v>
      </c>
      <c r="O1529">
        <v>70</v>
      </c>
      <c r="P1529" t="b">
        <v>1</v>
      </c>
      <c r="Q1529" t="s">
        <v>8283</v>
      </c>
    </row>
    <row r="1530" spans="1:17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s="9">
        <f t="shared" si="69"/>
        <v>42736.732893518521</v>
      </c>
      <c r="L1530" s="9">
        <f t="shared" si="70"/>
        <v>42767</v>
      </c>
      <c r="M1530" s="10">
        <f t="shared" si="71"/>
        <v>2017</v>
      </c>
      <c r="N1530" t="b">
        <v>1</v>
      </c>
      <c r="O1530">
        <v>160</v>
      </c>
      <c r="P1530" t="b">
        <v>1</v>
      </c>
      <c r="Q1530" t="s">
        <v>8283</v>
      </c>
    </row>
    <row r="1531" spans="1:17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s="9">
        <f t="shared" si="69"/>
        <v>42052.628703703704</v>
      </c>
      <c r="L1531" s="9">
        <f t="shared" si="70"/>
        <v>42082.587037037039</v>
      </c>
      <c r="M1531" s="10">
        <f t="shared" si="71"/>
        <v>2015</v>
      </c>
      <c r="N1531" t="b">
        <v>1</v>
      </c>
      <c r="O1531">
        <v>141</v>
      </c>
      <c r="P1531" t="b">
        <v>1</v>
      </c>
      <c r="Q1531" t="s">
        <v>8283</v>
      </c>
    </row>
    <row r="1532" spans="1:17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s="9">
        <f t="shared" si="69"/>
        <v>42275.767303240747</v>
      </c>
      <c r="L1532" s="9">
        <f t="shared" si="70"/>
        <v>42300.767303240747</v>
      </c>
      <c r="M1532" s="10">
        <f t="shared" si="71"/>
        <v>2015</v>
      </c>
      <c r="N1532" t="b">
        <v>1</v>
      </c>
      <c r="O1532">
        <v>874</v>
      </c>
      <c r="P1532" t="b">
        <v>1</v>
      </c>
      <c r="Q1532" t="s">
        <v>8283</v>
      </c>
    </row>
    <row r="1533" spans="1:17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s="9">
        <f t="shared" si="69"/>
        <v>41941.802384259259</v>
      </c>
      <c r="L1533" s="9">
        <f t="shared" si="70"/>
        <v>41974.125</v>
      </c>
      <c r="M1533" s="10">
        <f t="shared" si="71"/>
        <v>2014</v>
      </c>
      <c r="N1533" t="b">
        <v>1</v>
      </c>
      <c r="O1533">
        <v>73</v>
      </c>
      <c r="P1533" t="b">
        <v>1</v>
      </c>
      <c r="Q1533" t="s">
        <v>8283</v>
      </c>
    </row>
    <row r="1534" spans="1:17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s="9">
        <f t="shared" si="69"/>
        <v>42391.475289351853</v>
      </c>
      <c r="L1534" s="9">
        <f t="shared" si="70"/>
        <v>42415.625</v>
      </c>
      <c r="M1534" s="10">
        <f t="shared" si="71"/>
        <v>2016</v>
      </c>
      <c r="N1534" t="b">
        <v>1</v>
      </c>
      <c r="O1534">
        <v>294</v>
      </c>
      <c r="P1534" t="b">
        <v>1</v>
      </c>
      <c r="Q1534" t="s">
        <v>8283</v>
      </c>
    </row>
    <row r="1535" spans="1:17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s="9">
        <f t="shared" si="69"/>
        <v>42443.00204861111</v>
      </c>
      <c r="L1535" s="9">
        <f t="shared" si="70"/>
        <v>42492.165972222225</v>
      </c>
      <c r="M1535" s="10">
        <f t="shared" si="71"/>
        <v>2016</v>
      </c>
      <c r="N1535" t="b">
        <v>1</v>
      </c>
      <c r="O1535">
        <v>740</v>
      </c>
      <c r="P1535" t="b">
        <v>1</v>
      </c>
      <c r="Q1535" t="s">
        <v>8283</v>
      </c>
    </row>
    <row r="1536" spans="1:17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s="9">
        <f t="shared" si="69"/>
        <v>42221.67432870371</v>
      </c>
      <c r="L1536" s="9">
        <f t="shared" si="70"/>
        <v>42251.67432870371</v>
      </c>
      <c r="M1536" s="10">
        <f t="shared" si="71"/>
        <v>2015</v>
      </c>
      <c r="N1536" t="b">
        <v>1</v>
      </c>
      <c r="O1536">
        <v>369</v>
      </c>
      <c r="P1536" t="b">
        <v>1</v>
      </c>
      <c r="Q1536" t="s">
        <v>8283</v>
      </c>
    </row>
    <row r="1537" spans="1:17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s="9">
        <f t="shared" si="69"/>
        <v>42484.829062500001</v>
      </c>
      <c r="L1537" s="9">
        <f t="shared" si="70"/>
        <v>42513.916666666672</v>
      </c>
      <c r="M1537" s="10">
        <f t="shared" si="71"/>
        <v>2016</v>
      </c>
      <c r="N1537" t="b">
        <v>1</v>
      </c>
      <c r="O1537">
        <v>110</v>
      </c>
      <c r="P1537" t="b">
        <v>1</v>
      </c>
      <c r="Q1537" t="s">
        <v>8283</v>
      </c>
    </row>
    <row r="1538" spans="1:17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s="9">
        <f t="shared" si="69"/>
        <v>42213.802199074074</v>
      </c>
      <c r="L1538" s="9">
        <f t="shared" si="70"/>
        <v>42243.802199074074</v>
      </c>
      <c r="M1538" s="10">
        <f t="shared" si="71"/>
        <v>2015</v>
      </c>
      <c r="N1538" t="b">
        <v>1</v>
      </c>
      <c r="O1538">
        <v>455</v>
      </c>
      <c r="P1538" t="b">
        <v>1</v>
      </c>
      <c r="Q1538" t="s">
        <v>8283</v>
      </c>
    </row>
    <row r="1539" spans="1:17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s="9">
        <f t="shared" ref="K1539:K1602" si="72">(((J1539/60)/60)/24)+DATE(1970,1,1)</f>
        <v>42552.315127314811</v>
      </c>
      <c r="L1539" s="9">
        <f t="shared" ref="L1539:L1602" si="73">(((I1539/60)/60)/24)+DATE(1970,1,1)</f>
        <v>42588.75</v>
      </c>
      <c r="M1539" s="10">
        <f t="shared" ref="M1539:M1602" si="74">YEAR(L1539)</f>
        <v>2016</v>
      </c>
      <c r="N1539" t="b">
        <v>1</v>
      </c>
      <c r="O1539">
        <v>224</v>
      </c>
      <c r="P1539" t="b">
        <v>1</v>
      </c>
      <c r="Q1539" t="s">
        <v>8283</v>
      </c>
    </row>
    <row r="1540" spans="1:17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s="9">
        <f t="shared" si="72"/>
        <v>41981.782060185185</v>
      </c>
      <c r="L1540" s="9">
        <f t="shared" si="73"/>
        <v>42026.782060185185</v>
      </c>
      <c r="M1540" s="10">
        <f t="shared" si="74"/>
        <v>2015</v>
      </c>
      <c r="N1540" t="b">
        <v>1</v>
      </c>
      <c r="O1540">
        <v>46</v>
      </c>
      <c r="P1540" t="b">
        <v>1</v>
      </c>
      <c r="Q1540" t="s">
        <v>8283</v>
      </c>
    </row>
    <row r="1541" spans="1:17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s="9">
        <f t="shared" si="72"/>
        <v>42705.919201388882</v>
      </c>
      <c r="L1541" s="9">
        <f t="shared" si="73"/>
        <v>42738.919201388882</v>
      </c>
      <c r="M1541" s="10">
        <f t="shared" si="74"/>
        <v>2017</v>
      </c>
      <c r="N1541" t="b">
        <v>0</v>
      </c>
      <c r="O1541">
        <v>284</v>
      </c>
      <c r="P1541" t="b">
        <v>1</v>
      </c>
      <c r="Q1541" t="s">
        <v>8283</v>
      </c>
    </row>
    <row r="1542" spans="1:17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s="9">
        <f t="shared" si="72"/>
        <v>41939.00712962963</v>
      </c>
      <c r="L1542" s="9">
        <f t="shared" si="73"/>
        <v>41969.052083333328</v>
      </c>
      <c r="M1542" s="10">
        <f t="shared" si="74"/>
        <v>2014</v>
      </c>
      <c r="N1542" t="b">
        <v>1</v>
      </c>
      <c r="O1542">
        <v>98</v>
      </c>
      <c r="P1542" t="b">
        <v>1</v>
      </c>
      <c r="Q1542" t="s">
        <v>8283</v>
      </c>
    </row>
    <row r="1543" spans="1:17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s="9">
        <f t="shared" si="72"/>
        <v>41974.712245370371</v>
      </c>
      <c r="L1543" s="9">
        <f t="shared" si="73"/>
        <v>42004.712245370371</v>
      </c>
      <c r="M1543" s="10">
        <f t="shared" si="74"/>
        <v>2014</v>
      </c>
      <c r="N1543" t="b">
        <v>0</v>
      </c>
      <c r="O1543">
        <v>2</v>
      </c>
      <c r="P1543" t="b">
        <v>0</v>
      </c>
      <c r="Q1543" t="s">
        <v>8287</v>
      </c>
    </row>
    <row r="1544" spans="1:17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s="9">
        <f t="shared" si="72"/>
        <v>42170.996527777781</v>
      </c>
      <c r="L1544" s="9">
        <f t="shared" si="73"/>
        <v>42185.996527777781</v>
      </c>
      <c r="M1544" s="10">
        <f t="shared" si="74"/>
        <v>2015</v>
      </c>
      <c r="N1544" t="b">
        <v>0</v>
      </c>
      <c r="O1544">
        <v>1</v>
      </c>
      <c r="P1544" t="b">
        <v>0</v>
      </c>
      <c r="Q1544" t="s">
        <v>8287</v>
      </c>
    </row>
    <row r="1545" spans="1:17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s="9">
        <f t="shared" si="72"/>
        <v>41935.509652777779</v>
      </c>
      <c r="L1545" s="9">
        <f t="shared" si="73"/>
        <v>41965.551319444443</v>
      </c>
      <c r="M1545" s="10">
        <f t="shared" si="74"/>
        <v>2014</v>
      </c>
      <c r="N1545" t="b">
        <v>0</v>
      </c>
      <c r="O1545">
        <v>1</v>
      </c>
      <c r="P1545" t="b">
        <v>0</v>
      </c>
      <c r="Q1545" t="s">
        <v>8287</v>
      </c>
    </row>
    <row r="1546" spans="1:17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s="9">
        <f t="shared" si="72"/>
        <v>42053.051203703704</v>
      </c>
      <c r="L1546" s="9">
        <f t="shared" si="73"/>
        <v>42095.012499999997</v>
      </c>
      <c r="M1546" s="10">
        <f t="shared" si="74"/>
        <v>2015</v>
      </c>
      <c r="N1546" t="b">
        <v>0</v>
      </c>
      <c r="O1546">
        <v>0</v>
      </c>
      <c r="P1546" t="b">
        <v>0</v>
      </c>
      <c r="Q1546" t="s">
        <v>8287</v>
      </c>
    </row>
    <row r="1547" spans="1:17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s="9">
        <f t="shared" si="72"/>
        <v>42031.884652777779</v>
      </c>
      <c r="L1547" s="9">
        <f t="shared" si="73"/>
        <v>42065.886111111111</v>
      </c>
      <c r="M1547" s="10">
        <f t="shared" si="74"/>
        <v>2015</v>
      </c>
      <c r="N1547" t="b">
        <v>0</v>
      </c>
      <c r="O1547">
        <v>1</v>
      </c>
      <c r="P1547" t="b">
        <v>0</v>
      </c>
      <c r="Q1547" t="s">
        <v>8287</v>
      </c>
    </row>
    <row r="1548" spans="1:17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s="9">
        <f t="shared" si="72"/>
        <v>41839.212951388887</v>
      </c>
      <c r="L1548" s="9">
        <f t="shared" si="73"/>
        <v>41899.212951388887</v>
      </c>
      <c r="M1548" s="10">
        <f t="shared" si="74"/>
        <v>2014</v>
      </c>
      <c r="N1548" t="b">
        <v>0</v>
      </c>
      <c r="O1548">
        <v>11</v>
      </c>
      <c r="P1548" t="b">
        <v>0</v>
      </c>
      <c r="Q1548" t="s">
        <v>8287</v>
      </c>
    </row>
    <row r="1549" spans="1:17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s="9">
        <f t="shared" si="72"/>
        <v>42782.426875000005</v>
      </c>
      <c r="L1549" s="9">
        <f t="shared" si="73"/>
        <v>42789.426875000005</v>
      </c>
      <c r="M1549" s="10">
        <f t="shared" si="74"/>
        <v>2017</v>
      </c>
      <c r="N1549" t="b">
        <v>0</v>
      </c>
      <c r="O1549">
        <v>0</v>
      </c>
      <c r="P1549" t="b">
        <v>0</v>
      </c>
      <c r="Q1549" t="s">
        <v>8287</v>
      </c>
    </row>
    <row r="1550" spans="1:17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s="9">
        <f t="shared" si="72"/>
        <v>42286.88217592593</v>
      </c>
      <c r="L1550" s="9">
        <f t="shared" si="73"/>
        <v>42316.923842592587</v>
      </c>
      <c r="M1550" s="10">
        <f t="shared" si="74"/>
        <v>2015</v>
      </c>
      <c r="N1550" t="b">
        <v>0</v>
      </c>
      <c r="O1550">
        <v>1</v>
      </c>
      <c r="P1550" t="b">
        <v>0</v>
      </c>
      <c r="Q1550" t="s">
        <v>8287</v>
      </c>
    </row>
    <row r="1551" spans="1:17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s="9">
        <f t="shared" si="72"/>
        <v>42281.136099537034</v>
      </c>
      <c r="L1551" s="9">
        <f t="shared" si="73"/>
        <v>42311.177766203706</v>
      </c>
      <c r="M1551" s="10">
        <f t="shared" si="74"/>
        <v>2015</v>
      </c>
      <c r="N1551" t="b">
        <v>0</v>
      </c>
      <c r="O1551">
        <v>6</v>
      </c>
      <c r="P1551" t="b">
        <v>0</v>
      </c>
      <c r="Q1551" t="s">
        <v>8287</v>
      </c>
    </row>
    <row r="1552" spans="1:17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s="9">
        <f t="shared" si="72"/>
        <v>42472.449467592596</v>
      </c>
      <c r="L1552" s="9">
        <f t="shared" si="73"/>
        <v>42502.449467592596</v>
      </c>
      <c r="M1552" s="10">
        <f t="shared" si="74"/>
        <v>2016</v>
      </c>
      <c r="N1552" t="b">
        <v>0</v>
      </c>
      <c r="O1552">
        <v>7</v>
      </c>
      <c r="P1552" t="b">
        <v>0</v>
      </c>
      <c r="Q1552" t="s">
        <v>8287</v>
      </c>
    </row>
    <row r="1553" spans="1:17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s="9">
        <f t="shared" si="72"/>
        <v>42121.824525462958</v>
      </c>
      <c r="L1553" s="9">
        <f t="shared" si="73"/>
        <v>42151.824525462958</v>
      </c>
      <c r="M1553" s="10">
        <f t="shared" si="74"/>
        <v>2015</v>
      </c>
      <c r="N1553" t="b">
        <v>0</v>
      </c>
      <c r="O1553">
        <v>0</v>
      </c>
      <c r="P1553" t="b">
        <v>0</v>
      </c>
      <c r="Q1553" t="s">
        <v>8287</v>
      </c>
    </row>
    <row r="1554" spans="1:17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s="9">
        <f t="shared" si="72"/>
        <v>41892.688750000001</v>
      </c>
      <c r="L1554" s="9">
        <f t="shared" si="73"/>
        <v>41913.165972222225</v>
      </c>
      <c r="M1554" s="10">
        <f t="shared" si="74"/>
        <v>2014</v>
      </c>
      <c r="N1554" t="b">
        <v>0</v>
      </c>
      <c r="O1554">
        <v>16</v>
      </c>
      <c r="P1554" t="b">
        <v>0</v>
      </c>
      <c r="Q1554" t="s">
        <v>8287</v>
      </c>
    </row>
    <row r="1555" spans="1:17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s="9">
        <f t="shared" si="72"/>
        <v>42219.282951388886</v>
      </c>
      <c r="L1555" s="9">
        <f t="shared" si="73"/>
        <v>42249.282951388886</v>
      </c>
      <c r="M1555" s="10">
        <f t="shared" si="74"/>
        <v>2015</v>
      </c>
      <c r="N1555" t="b">
        <v>0</v>
      </c>
      <c r="O1555">
        <v>0</v>
      </c>
      <c r="P1555" t="b">
        <v>0</v>
      </c>
      <c r="Q1555" t="s">
        <v>8287</v>
      </c>
    </row>
    <row r="1556" spans="1:17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s="9">
        <f t="shared" si="72"/>
        <v>42188.252199074079</v>
      </c>
      <c r="L1556" s="9">
        <f t="shared" si="73"/>
        <v>42218.252199074079</v>
      </c>
      <c r="M1556" s="10">
        <f t="shared" si="74"/>
        <v>2015</v>
      </c>
      <c r="N1556" t="b">
        <v>0</v>
      </c>
      <c r="O1556">
        <v>0</v>
      </c>
      <c r="P1556" t="b">
        <v>0</v>
      </c>
      <c r="Q1556" t="s">
        <v>8287</v>
      </c>
    </row>
    <row r="1557" spans="1:17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s="9">
        <f t="shared" si="72"/>
        <v>42241.613796296297</v>
      </c>
      <c r="L1557" s="9">
        <f t="shared" si="73"/>
        <v>42264.708333333328</v>
      </c>
      <c r="M1557" s="10">
        <f t="shared" si="74"/>
        <v>2015</v>
      </c>
      <c r="N1557" t="b">
        <v>0</v>
      </c>
      <c r="O1557">
        <v>0</v>
      </c>
      <c r="P1557" t="b">
        <v>0</v>
      </c>
      <c r="Q1557" t="s">
        <v>8287</v>
      </c>
    </row>
    <row r="1558" spans="1:17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s="9">
        <f t="shared" si="72"/>
        <v>42525.153055555551</v>
      </c>
      <c r="L1558" s="9">
        <f t="shared" si="73"/>
        <v>42555.153055555551</v>
      </c>
      <c r="M1558" s="10">
        <f t="shared" si="74"/>
        <v>2016</v>
      </c>
      <c r="N1558" t="b">
        <v>0</v>
      </c>
      <c r="O1558">
        <v>12</v>
      </c>
      <c r="P1558" t="b">
        <v>0</v>
      </c>
      <c r="Q1558" t="s">
        <v>8287</v>
      </c>
    </row>
    <row r="1559" spans="1:17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s="9">
        <f t="shared" si="72"/>
        <v>41871.65315972222</v>
      </c>
      <c r="L1559" s="9">
        <f t="shared" si="73"/>
        <v>41902.65315972222</v>
      </c>
      <c r="M1559" s="10">
        <f t="shared" si="74"/>
        <v>2014</v>
      </c>
      <c r="N1559" t="b">
        <v>0</v>
      </c>
      <c r="O1559">
        <v>1</v>
      </c>
      <c r="P1559" t="b">
        <v>0</v>
      </c>
      <c r="Q1559" t="s">
        <v>8287</v>
      </c>
    </row>
    <row r="1560" spans="1:17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s="9">
        <f t="shared" si="72"/>
        <v>42185.397673611107</v>
      </c>
      <c r="L1560" s="9">
        <f t="shared" si="73"/>
        <v>42244.508333333331</v>
      </c>
      <c r="M1560" s="10">
        <f t="shared" si="74"/>
        <v>2015</v>
      </c>
      <c r="N1560" t="b">
        <v>0</v>
      </c>
      <c r="O1560">
        <v>3</v>
      </c>
      <c r="P1560" t="b">
        <v>0</v>
      </c>
      <c r="Q1560" t="s">
        <v>8287</v>
      </c>
    </row>
    <row r="1561" spans="1:17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s="9">
        <f t="shared" si="72"/>
        <v>42108.05322916666</v>
      </c>
      <c r="L1561" s="9">
        <f t="shared" si="73"/>
        <v>42123.05322916666</v>
      </c>
      <c r="M1561" s="10">
        <f t="shared" si="74"/>
        <v>2015</v>
      </c>
      <c r="N1561" t="b">
        <v>0</v>
      </c>
      <c r="O1561">
        <v>1</v>
      </c>
      <c r="P1561" t="b">
        <v>0</v>
      </c>
      <c r="Q1561" t="s">
        <v>8287</v>
      </c>
    </row>
    <row r="1562" spans="1:17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s="9">
        <f t="shared" si="72"/>
        <v>41936.020752314813</v>
      </c>
      <c r="L1562" s="9">
        <f t="shared" si="73"/>
        <v>41956.062418981484</v>
      </c>
      <c r="M1562" s="10">
        <f t="shared" si="74"/>
        <v>2014</v>
      </c>
      <c r="N1562" t="b">
        <v>0</v>
      </c>
      <c r="O1562">
        <v>4</v>
      </c>
      <c r="P1562" t="b">
        <v>0</v>
      </c>
      <c r="Q1562" t="s">
        <v>8287</v>
      </c>
    </row>
    <row r="1563" spans="1:17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s="9">
        <f t="shared" si="72"/>
        <v>41555.041701388887</v>
      </c>
      <c r="L1563" s="9">
        <f t="shared" si="73"/>
        <v>41585.083368055559</v>
      </c>
      <c r="M1563" s="10">
        <f t="shared" si="74"/>
        <v>2013</v>
      </c>
      <c r="N1563" t="b">
        <v>0</v>
      </c>
      <c r="O1563">
        <v>1</v>
      </c>
      <c r="P1563" t="b">
        <v>0</v>
      </c>
      <c r="Q1563" t="s">
        <v>8288</v>
      </c>
    </row>
    <row r="1564" spans="1:17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s="9">
        <f t="shared" si="72"/>
        <v>40079.566157407404</v>
      </c>
      <c r="L1564" s="9">
        <f t="shared" si="73"/>
        <v>40149.034722222219</v>
      </c>
      <c r="M1564" s="10">
        <f t="shared" si="74"/>
        <v>2009</v>
      </c>
      <c r="N1564" t="b">
        <v>0</v>
      </c>
      <c r="O1564">
        <v>0</v>
      </c>
      <c r="P1564" t="b">
        <v>0</v>
      </c>
      <c r="Q1564" t="s">
        <v>8288</v>
      </c>
    </row>
    <row r="1565" spans="1:17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s="9">
        <f t="shared" si="72"/>
        <v>41652.742488425924</v>
      </c>
      <c r="L1565" s="9">
        <f t="shared" si="73"/>
        <v>41712.700821759259</v>
      </c>
      <c r="M1565" s="10">
        <f t="shared" si="74"/>
        <v>2014</v>
      </c>
      <c r="N1565" t="b">
        <v>0</v>
      </c>
      <c r="O1565">
        <v>2</v>
      </c>
      <c r="P1565" t="b">
        <v>0</v>
      </c>
      <c r="Q1565" t="s">
        <v>8288</v>
      </c>
    </row>
    <row r="1566" spans="1:17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s="9">
        <f t="shared" si="72"/>
        <v>42121.367002314815</v>
      </c>
      <c r="L1566" s="9">
        <f t="shared" si="73"/>
        <v>42152.836805555555</v>
      </c>
      <c r="M1566" s="10">
        <f t="shared" si="74"/>
        <v>2015</v>
      </c>
      <c r="N1566" t="b">
        <v>0</v>
      </c>
      <c r="O1566">
        <v>1</v>
      </c>
      <c r="P1566" t="b">
        <v>0</v>
      </c>
      <c r="Q1566" t="s">
        <v>8288</v>
      </c>
    </row>
    <row r="1567" spans="1:17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s="9">
        <f t="shared" si="72"/>
        <v>40672.729872685188</v>
      </c>
      <c r="L1567" s="9">
        <f t="shared" si="73"/>
        <v>40702.729872685188</v>
      </c>
      <c r="M1567" s="10">
        <f t="shared" si="74"/>
        <v>2011</v>
      </c>
      <c r="N1567" t="b">
        <v>0</v>
      </c>
      <c r="O1567">
        <v>1</v>
      </c>
      <c r="P1567" t="b">
        <v>0</v>
      </c>
      <c r="Q1567" t="s">
        <v>8288</v>
      </c>
    </row>
    <row r="1568" spans="1:17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s="9">
        <f t="shared" si="72"/>
        <v>42549.916712962964</v>
      </c>
      <c r="L1568" s="9">
        <f t="shared" si="73"/>
        <v>42578.916666666672</v>
      </c>
      <c r="M1568" s="10">
        <f t="shared" si="74"/>
        <v>2016</v>
      </c>
      <c r="N1568" t="b">
        <v>0</v>
      </c>
      <c r="O1568">
        <v>59</v>
      </c>
      <c r="P1568" t="b">
        <v>0</v>
      </c>
      <c r="Q1568" t="s">
        <v>8288</v>
      </c>
    </row>
    <row r="1569" spans="1:17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s="9">
        <f t="shared" si="72"/>
        <v>41671.936863425923</v>
      </c>
      <c r="L1569" s="9">
        <f t="shared" si="73"/>
        <v>41687</v>
      </c>
      <c r="M1569" s="10">
        <f t="shared" si="74"/>
        <v>2014</v>
      </c>
      <c r="N1569" t="b">
        <v>0</v>
      </c>
      <c r="O1569">
        <v>13</v>
      </c>
      <c r="P1569" t="b">
        <v>0</v>
      </c>
      <c r="Q1569" t="s">
        <v>8288</v>
      </c>
    </row>
    <row r="1570" spans="1:17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s="9">
        <f t="shared" si="72"/>
        <v>41962.062326388885</v>
      </c>
      <c r="L1570" s="9">
        <f t="shared" si="73"/>
        <v>41997.062326388885</v>
      </c>
      <c r="M1570" s="10">
        <f t="shared" si="74"/>
        <v>2014</v>
      </c>
      <c r="N1570" t="b">
        <v>0</v>
      </c>
      <c r="O1570">
        <v>22</v>
      </c>
      <c r="P1570" t="b">
        <v>0</v>
      </c>
      <c r="Q1570" t="s">
        <v>8288</v>
      </c>
    </row>
    <row r="1571" spans="1:17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s="9">
        <f t="shared" si="72"/>
        <v>41389.679560185185</v>
      </c>
      <c r="L1571" s="9">
        <f t="shared" si="73"/>
        <v>41419.679560185185</v>
      </c>
      <c r="M1571" s="10">
        <f t="shared" si="74"/>
        <v>2013</v>
      </c>
      <c r="N1571" t="b">
        <v>0</v>
      </c>
      <c r="O1571">
        <v>0</v>
      </c>
      <c r="P1571" t="b">
        <v>0</v>
      </c>
      <c r="Q1571" t="s">
        <v>8288</v>
      </c>
    </row>
    <row r="1572" spans="1:17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s="9">
        <f t="shared" si="72"/>
        <v>42438.813449074078</v>
      </c>
      <c r="L1572" s="9">
        <f t="shared" si="73"/>
        <v>42468.771782407406</v>
      </c>
      <c r="M1572" s="10">
        <f t="shared" si="74"/>
        <v>2016</v>
      </c>
      <c r="N1572" t="b">
        <v>0</v>
      </c>
      <c r="O1572">
        <v>52</v>
      </c>
      <c r="P1572" t="b">
        <v>0</v>
      </c>
      <c r="Q1572" t="s">
        <v>8288</v>
      </c>
    </row>
    <row r="1573" spans="1:17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s="9">
        <f t="shared" si="72"/>
        <v>42144.769479166673</v>
      </c>
      <c r="L1573" s="9">
        <f t="shared" si="73"/>
        <v>42174.769479166673</v>
      </c>
      <c r="M1573" s="10">
        <f t="shared" si="74"/>
        <v>2015</v>
      </c>
      <c r="N1573" t="b">
        <v>0</v>
      </c>
      <c r="O1573">
        <v>4</v>
      </c>
      <c r="P1573" t="b">
        <v>0</v>
      </c>
      <c r="Q1573" t="s">
        <v>8288</v>
      </c>
    </row>
    <row r="1574" spans="1:17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s="9">
        <f t="shared" si="72"/>
        <v>42404.033090277779</v>
      </c>
      <c r="L1574" s="9">
        <f t="shared" si="73"/>
        <v>42428.999305555553</v>
      </c>
      <c r="M1574" s="10">
        <f t="shared" si="74"/>
        <v>2016</v>
      </c>
      <c r="N1574" t="b">
        <v>0</v>
      </c>
      <c r="O1574">
        <v>3</v>
      </c>
      <c r="P1574" t="b">
        <v>0</v>
      </c>
      <c r="Q1574" t="s">
        <v>8288</v>
      </c>
    </row>
    <row r="1575" spans="1:17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s="9">
        <f t="shared" si="72"/>
        <v>42786.000023148154</v>
      </c>
      <c r="L1575" s="9">
        <f t="shared" si="73"/>
        <v>42826.165972222225</v>
      </c>
      <c r="M1575" s="10">
        <f t="shared" si="74"/>
        <v>2017</v>
      </c>
      <c r="N1575" t="b">
        <v>0</v>
      </c>
      <c r="O1575">
        <v>3</v>
      </c>
      <c r="P1575" t="b">
        <v>0</v>
      </c>
      <c r="Q1575" t="s">
        <v>8288</v>
      </c>
    </row>
    <row r="1576" spans="1:17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s="9">
        <f t="shared" si="72"/>
        <v>42017.927418981482</v>
      </c>
      <c r="L1576" s="9">
        <f t="shared" si="73"/>
        <v>42052.927418981482</v>
      </c>
      <c r="M1576" s="10">
        <f t="shared" si="74"/>
        <v>2015</v>
      </c>
      <c r="N1576" t="b">
        <v>0</v>
      </c>
      <c r="O1576">
        <v>6</v>
      </c>
      <c r="P1576" t="b">
        <v>0</v>
      </c>
      <c r="Q1576" t="s">
        <v>8288</v>
      </c>
    </row>
    <row r="1577" spans="1:17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s="9">
        <f t="shared" si="72"/>
        <v>41799.524259259262</v>
      </c>
      <c r="L1577" s="9">
        <f t="shared" si="73"/>
        <v>41829.524259259262</v>
      </c>
      <c r="M1577" s="10">
        <f t="shared" si="74"/>
        <v>2014</v>
      </c>
      <c r="N1577" t="b">
        <v>0</v>
      </c>
      <c r="O1577">
        <v>35</v>
      </c>
      <c r="P1577" t="b">
        <v>0</v>
      </c>
      <c r="Q1577" t="s">
        <v>8288</v>
      </c>
    </row>
    <row r="1578" spans="1:17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s="9">
        <f t="shared" si="72"/>
        <v>42140.879259259258</v>
      </c>
      <c r="L1578" s="9">
        <f t="shared" si="73"/>
        <v>42185.879259259258</v>
      </c>
      <c r="M1578" s="10">
        <f t="shared" si="74"/>
        <v>2015</v>
      </c>
      <c r="N1578" t="b">
        <v>0</v>
      </c>
      <c r="O1578">
        <v>10</v>
      </c>
      <c r="P1578" t="b">
        <v>0</v>
      </c>
      <c r="Q1578" t="s">
        <v>8288</v>
      </c>
    </row>
    <row r="1579" spans="1:17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s="9">
        <f t="shared" si="72"/>
        <v>41054.847777777781</v>
      </c>
      <c r="L1579" s="9">
        <f t="shared" si="73"/>
        <v>41114.847777777781</v>
      </c>
      <c r="M1579" s="10">
        <f t="shared" si="74"/>
        <v>2012</v>
      </c>
      <c r="N1579" t="b">
        <v>0</v>
      </c>
      <c r="O1579">
        <v>2</v>
      </c>
      <c r="P1579" t="b">
        <v>0</v>
      </c>
      <c r="Q1579" t="s">
        <v>8288</v>
      </c>
    </row>
    <row r="1580" spans="1:17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s="9">
        <f t="shared" si="72"/>
        <v>40399.065868055557</v>
      </c>
      <c r="L1580" s="9">
        <f t="shared" si="73"/>
        <v>40423.083333333336</v>
      </c>
      <c r="M1580" s="10">
        <f t="shared" si="74"/>
        <v>2010</v>
      </c>
      <c r="N1580" t="b">
        <v>0</v>
      </c>
      <c r="O1580">
        <v>4</v>
      </c>
      <c r="P1580" t="b">
        <v>0</v>
      </c>
      <c r="Q1580" t="s">
        <v>8288</v>
      </c>
    </row>
    <row r="1581" spans="1:17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s="9">
        <f t="shared" si="72"/>
        <v>41481.996423611112</v>
      </c>
      <c r="L1581" s="9">
        <f t="shared" si="73"/>
        <v>41514.996423611112</v>
      </c>
      <c r="M1581" s="10">
        <f t="shared" si="74"/>
        <v>2013</v>
      </c>
      <c r="N1581" t="b">
        <v>0</v>
      </c>
      <c r="O1581">
        <v>2</v>
      </c>
      <c r="P1581" t="b">
        <v>0</v>
      </c>
      <c r="Q1581" t="s">
        <v>8288</v>
      </c>
    </row>
    <row r="1582" spans="1:17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s="9">
        <f t="shared" si="72"/>
        <v>40990.050069444449</v>
      </c>
      <c r="L1582" s="9">
        <f t="shared" si="73"/>
        <v>41050.050069444449</v>
      </c>
      <c r="M1582" s="10">
        <f t="shared" si="74"/>
        <v>2012</v>
      </c>
      <c r="N1582" t="b">
        <v>0</v>
      </c>
      <c r="O1582">
        <v>0</v>
      </c>
      <c r="P1582" t="b">
        <v>0</v>
      </c>
      <c r="Q1582" t="s">
        <v>8288</v>
      </c>
    </row>
    <row r="1583" spans="1:17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s="9">
        <f t="shared" si="72"/>
        <v>42325.448958333334</v>
      </c>
      <c r="L1583" s="9">
        <f t="shared" si="73"/>
        <v>42357.448958333334</v>
      </c>
      <c r="M1583" s="10">
        <f t="shared" si="74"/>
        <v>2015</v>
      </c>
      <c r="N1583" t="b">
        <v>0</v>
      </c>
      <c r="O1583">
        <v>1</v>
      </c>
      <c r="P1583" t="b">
        <v>0</v>
      </c>
      <c r="Q1583" t="s">
        <v>8289</v>
      </c>
    </row>
    <row r="1584" spans="1:17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s="9">
        <f t="shared" si="72"/>
        <v>42246.789965277778</v>
      </c>
      <c r="L1584" s="9">
        <f t="shared" si="73"/>
        <v>42303.888888888891</v>
      </c>
      <c r="M1584" s="10">
        <f t="shared" si="74"/>
        <v>2015</v>
      </c>
      <c r="N1584" t="b">
        <v>0</v>
      </c>
      <c r="O1584">
        <v>3</v>
      </c>
      <c r="P1584" t="b">
        <v>0</v>
      </c>
      <c r="Q1584" t="s">
        <v>8289</v>
      </c>
    </row>
    <row r="1585" spans="1:17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s="9">
        <f t="shared" si="72"/>
        <v>41877.904988425929</v>
      </c>
      <c r="L1585" s="9">
        <f t="shared" si="73"/>
        <v>41907.904988425929</v>
      </c>
      <c r="M1585" s="10">
        <f t="shared" si="74"/>
        <v>2014</v>
      </c>
      <c r="N1585" t="b">
        <v>0</v>
      </c>
      <c r="O1585">
        <v>1</v>
      </c>
      <c r="P1585" t="b">
        <v>0</v>
      </c>
      <c r="Q1585" t="s">
        <v>8289</v>
      </c>
    </row>
    <row r="1586" spans="1:17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s="9">
        <f t="shared" si="72"/>
        <v>41779.649317129632</v>
      </c>
      <c r="L1586" s="9">
        <f t="shared" si="73"/>
        <v>41789.649317129632</v>
      </c>
      <c r="M1586" s="10">
        <f t="shared" si="74"/>
        <v>2014</v>
      </c>
      <c r="N1586" t="b">
        <v>0</v>
      </c>
      <c r="O1586">
        <v>0</v>
      </c>
      <c r="P1586" t="b">
        <v>0</v>
      </c>
      <c r="Q1586" t="s">
        <v>8289</v>
      </c>
    </row>
    <row r="1587" spans="1:17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s="9">
        <f t="shared" si="72"/>
        <v>42707.895462962959</v>
      </c>
      <c r="L1587" s="9">
        <f t="shared" si="73"/>
        <v>42729.458333333328</v>
      </c>
      <c r="M1587" s="10">
        <f t="shared" si="74"/>
        <v>2016</v>
      </c>
      <c r="N1587" t="b">
        <v>0</v>
      </c>
      <c r="O1587">
        <v>12</v>
      </c>
      <c r="P1587" t="b">
        <v>0</v>
      </c>
      <c r="Q1587" t="s">
        <v>8289</v>
      </c>
    </row>
    <row r="1588" spans="1:17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s="9">
        <f t="shared" si="72"/>
        <v>42069.104421296302</v>
      </c>
      <c r="L1588" s="9">
        <f t="shared" si="73"/>
        <v>42099.062754629631</v>
      </c>
      <c r="M1588" s="10">
        <f t="shared" si="74"/>
        <v>2015</v>
      </c>
      <c r="N1588" t="b">
        <v>0</v>
      </c>
      <c r="O1588">
        <v>0</v>
      </c>
      <c r="P1588" t="b">
        <v>0</v>
      </c>
      <c r="Q1588" t="s">
        <v>8289</v>
      </c>
    </row>
    <row r="1589" spans="1:17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s="9">
        <f t="shared" si="72"/>
        <v>41956.950983796298</v>
      </c>
      <c r="L1589" s="9">
        <f t="shared" si="73"/>
        <v>41986.950983796298</v>
      </c>
      <c r="M1589" s="10">
        <f t="shared" si="74"/>
        <v>2014</v>
      </c>
      <c r="N1589" t="b">
        <v>0</v>
      </c>
      <c r="O1589">
        <v>1</v>
      </c>
      <c r="P1589" t="b">
        <v>0</v>
      </c>
      <c r="Q1589" t="s">
        <v>8289</v>
      </c>
    </row>
    <row r="1590" spans="1:17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s="9">
        <f t="shared" si="72"/>
        <v>42005.24998842593</v>
      </c>
      <c r="L1590" s="9">
        <f t="shared" si="73"/>
        <v>42035.841666666667</v>
      </c>
      <c r="M1590" s="10">
        <f t="shared" si="74"/>
        <v>2015</v>
      </c>
      <c r="N1590" t="b">
        <v>0</v>
      </c>
      <c r="O1590">
        <v>0</v>
      </c>
      <c r="P1590" t="b">
        <v>0</v>
      </c>
      <c r="Q1590" t="s">
        <v>8289</v>
      </c>
    </row>
    <row r="1591" spans="1:17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s="9">
        <f t="shared" si="72"/>
        <v>42256.984791666662</v>
      </c>
      <c r="L1591" s="9">
        <f t="shared" si="73"/>
        <v>42286.984791666662</v>
      </c>
      <c r="M1591" s="10">
        <f t="shared" si="74"/>
        <v>2015</v>
      </c>
      <c r="N1591" t="b">
        <v>0</v>
      </c>
      <c r="O1591">
        <v>0</v>
      </c>
      <c r="P1591" t="b">
        <v>0</v>
      </c>
      <c r="Q1591" t="s">
        <v>8289</v>
      </c>
    </row>
    <row r="1592" spans="1:17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s="9">
        <f t="shared" si="72"/>
        <v>42240.857222222221</v>
      </c>
      <c r="L1592" s="9">
        <f t="shared" si="73"/>
        <v>42270.857222222221</v>
      </c>
      <c r="M1592" s="10">
        <f t="shared" si="74"/>
        <v>2015</v>
      </c>
      <c r="N1592" t="b">
        <v>0</v>
      </c>
      <c r="O1592">
        <v>2</v>
      </c>
      <c r="P1592" t="b">
        <v>0</v>
      </c>
      <c r="Q1592" t="s">
        <v>8289</v>
      </c>
    </row>
    <row r="1593" spans="1:17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s="9">
        <f t="shared" si="72"/>
        <v>42433.726168981477</v>
      </c>
      <c r="L1593" s="9">
        <f t="shared" si="73"/>
        <v>42463.68450231482</v>
      </c>
      <c r="M1593" s="10">
        <f t="shared" si="74"/>
        <v>2016</v>
      </c>
      <c r="N1593" t="b">
        <v>0</v>
      </c>
      <c r="O1593">
        <v>92</v>
      </c>
      <c r="P1593" t="b">
        <v>0</v>
      </c>
      <c r="Q1593" t="s">
        <v>8289</v>
      </c>
    </row>
    <row r="1594" spans="1:17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s="9">
        <f t="shared" si="72"/>
        <v>42046.072743055556</v>
      </c>
      <c r="L1594" s="9">
        <f t="shared" si="73"/>
        <v>42091.031076388885</v>
      </c>
      <c r="M1594" s="10">
        <f t="shared" si="74"/>
        <v>2015</v>
      </c>
      <c r="N1594" t="b">
        <v>0</v>
      </c>
      <c r="O1594">
        <v>0</v>
      </c>
      <c r="P1594" t="b">
        <v>0</v>
      </c>
      <c r="Q1594" t="s">
        <v>8289</v>
      </c>
    </row>
    <row r="1595" spans="1:17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s="9">
        <f t="shared" si="72"/>
        <v>42033.845543981486</v>
      </c>
      <c r="L1595" s="9">
        <f t="shared" si="73"/>
        <v>42063.845543981486</v>
      </c>
      <c r="M1595" s="10">
        <f t="shared" si="74"/>
        <v>2015</v>
      </c>
      <c r="N1595" t="b">
        <v>0</v>
      </c>
      <c r="O1595">
        <v>3</v>
      </c>
      <c r="P1595" t="b">
        <v>0</v>
      </c>
      <c r="Q1595" t="s">
        <v>8289</v>
      </c>
    </row>
    <row r="1596" spans="1:17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s="9">
        <f t="shared" si="72"/>
        <v>42445.712754629625</v>
      </c>
      <c r="L1596" s="9">
        <f t="shared" si="73"/>
        <v>42505.681249999994</v>
      </c>
      <c r="M1596" s="10">
        <f t="shared" si="74"/>
        <v>2016</v>
      </c>
      <c r="N1596" t="b">
        <v>0</v>
      </c>
      <c r="O1596">
        <v>10</v>
      </c>
      <c r="P1596" t="b">
        <v>0</v>
      </c>
      <c r="Q1596" t="s">
        <v>8289</v>
      </c>
    </row>
    <row r="1597" spans="1:17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s="9">
        <f t="shared" si="72"/>
        <v>41780.050092592595</v>
      </c>
      <c r="L1597" s="9">
        <f t="shared" si="73"/>
        <v>41808.842361111114</v>
      </c>
      <c r="M1597" s="10">
        <f t="shared" si="74"/>
        <v>2014</v>
      </c>
      <c r="N1597" t="b">
        <v>0</v>
      </c>
      <c r="O1597">
        <v>7</v>
      </c>
      <c r="P1597" t="b">
        <v>0</v>
      </c>
      <c r="Q1597" t="s">
        <v>8289</v>
      </c>
    </row>
    <row r="1598" spans="1:17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s="9">
        <f t="shared" si="72"/>
        <v>41941.430196759262</v>
      </c>
      <c r="L1598" s="9">
        <f t="shared" si="73"/>
        <v>41986.471863425926</v>
      </c>
      <c r="M1598" s="10">
        <f t="shared" si="74"/>
        <v>2014</v>
      </c>
      <c r="N1598" t="b">
        <v>0</v>
      </c>
      <c r="O1598">
        <v>3</v>
      </c>
      <c r="P1598" t="b">
        <v>0</v>
      </c>
      <c r="Q1598" t="s">
        <v>8289</v>
      </c>
    </row>
    <row r="1599" spans="1:17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s="9">
        <f t="shared" si="72"/>
        <v>42603.354131944448</v>
      </c>
      <c r="L1599" s="9">
        <f t="shared" si="73"/>
        <v>42633.354131944448</v>
      </c>
      <c r="M1599" s="10">
        <f t="shared" si="74"/>
        <v>2016</v>
      </c>
      <c r="N1599" t="b">
        <v>0</v>
      </c>
      <c r="O1599">
        <v>0</v>
      </c>
      <c r="P1599" t="b">
        <v>0</v>
      </c>
      <c r="Q1599" t="s">
        <v>8289</v>
      </c>
    </row>
    <row r="1600" spans="1:17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s="9">
        <f t="shared" si="72"/>
        <v>42151.667337962965</v>
      </c>
      <c r="L1600" s="9">
        <f t="shared" si="73"/>
        <v>42211.667337962965</v>
      </c>
      <c r="M1600" s="10">
        <f t="shared" si="74"/>
        <v>2015</v>
      </c>
      <c r="N1600" t="b">
        <v>0</v>
      </c>
      <c r="O1600">
        <v>1</v>
      </c>
      <c r="P1600" t="b">
        <v>0</v>
      </c>
      <c r="Q1600" t="s">
        <v>8289</v>
      </c>
    </row>
    <row r="1601" spans="1:17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s="9">
        <f t="shared" si="72"/>
        <v>42438.53907407407</v>
      </c>
      <c r="L1601" s="9">
        <f t="shared" si="73"/>
        <v>42468.497407407413</v>
      </c>
      <c r="M1601" s="10">
        <f t="shared" si="74"/>
        <v>2016</v>
      </c>
      <c r="N1601" t="b">
        <v>0</v>
      </c>
      <c r="O1601">
        <v>0</v>
      </c>
      <c r="P1601" t="b">
        <v>0</v>
      </c>
      <c r="Q1601" t="s">
        <v>8289</v>
      </c>
    </row>
    <row r="1602" spans="1:17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s="9">
        <f t="shared" si="72"/>
        <v>41791.057314814818</v>
      </c>
      <c r="L1602" s="9">
        <f t="shared" si="73"/>
        <v>41835.21597222222</v>
      </c>
      <c r="M1602" s="10">
        <f t="shared" si="74"/>
        <v>2014</v>
      </c>
      <c r="N1602" t="b">
        <v>0</v>
      </c>
      <c r="O1602">
        <v>9</v>
      </c>
      <c r="P1602" t="b">
        <v>0</v>
      </c>
      <c r="Q1602" t="s">
        <v>8289</v>
      </c>
    </row>
    <row r="1603" spans="1:17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s="9">
        <f t="shared" ref="K1603:K1666" si="75">(((J1603/60)/60)/24)+DATE(1970,1,1)</f>
        <v>40638.092974537038</v>
      </c>
      <c r="L1603" s="9">
        <f t="shared" ref="L1603:L1666" si="76">(((I1603/60)/60)/24)+DATE(1970,1,1)</f>
        <v>40668.092974537038</v>
      </c>
      <c r="M1603" s="10">
        <f t="shared" ref="M1603:M1666" si="77">YEAR(L1603)</f>
        <v>2011</v>
      </c>
      <c r="N1603" t="b">
        <v>0</v>
      </c>
      <c r="O1603">
        <v>56</v>
      </c>
      <c r="P1603" t="b">
        <v>1</v>
      </c>
      <c r="Q1603" t="s">
        <v>8274</v>
      </c>
    </row>
    <row r="1604" spans="1:17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s="9">
        <f t="shared" si="75"/>
        <v>40788.297650462962</v>
      </c>
      <c r="L1604" s="9">
        <f t="shared" si="76"/>
        <v>40830.958333333336</v>
      </c>
      <c r="M1604" s="10">
        <f t="shared" si="77"/>
        <v>2011</v>
      </c>
      <c r="N1604" t="b">
        <v>0</v>
      </c>
      <c r="O1604">
        <v>32</v>
      </c>
      <c r="P1604" t="b">
        <v>1</v>
      </c>
      <c r="Q1604" t="s">
        <v>8274</v>
      </c>
    </row>
    <row r="1605" spans="1:17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s="9">
        <f t="shared" si="75"/>
        <v>40876.169664351852</v>
      </c>
      <c r="L1605" s="9">
        <f t="shared" si="76"/>
        <v>40936.169664351852</v>
      </c>
      <c r="M1605" s="10">
        <f t="shared" si="77"/>
        <v>2012</v>
      </c>
      <c r="N1605" t="b">
        <v>0</v>
      </c>
      <c r="O1605">
        <v>30</v>
      </c>
      <c r="P1605" t="b">
        <v>1</v>
      </c>
      <c r="Q1605" t="s">
        <v>8274</v>
      </c>
    </row>
    <row r="1606" spans="1:17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s="9">
        <f t="shared" si="75"/>
        <v>40945.845312500001</v>
      </c>
      <c r="L1606" s="9">
        <f t="shared" si="76"/>
        <v>40985.80364583333</v>
      </c>
      <c r="M1606" s="10">
        <f t="shared" si="77"/>
        <v>2012</v>
      </c>
      <c r="N1606" t="b">
        <v>0</v>
      </c>
      <c r="O1606">
        <v>70</v>
      </c>
      <c r="P1606" t="b">
        <v>1</v>
      </c>
      <c r="Q1606" t="s">
        <v>8274</v>
      </c>
    </row>
    <row r="1607" spans="1:17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s="9">
        <f t="shared" si="75"/>
        <v>40747.012881944444</v>
      </c>
      <c r="L1607" s="9">
        <f t="shared" si="76"/>
        <v>40756.291666666664</v>
      </c>
      <c r="M1607" s="10">
        <f t="shared" si="77"/>
        <v>2011</v>
      </c>
      <c r="N1607" t="b">
        <v>0</v>
      </c>
      <c r="O1607">
        <v>44</v>
      </c>
      <c r="P1607" t="b">
        <v>1</v>
      </c>
      <c r="Q1607" t="s">
        <v>8274</v>
      </c>
    </row>
    <row r="1608" spans="1:17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s="9">
        <f t="shared" si="75"/>
        <v>40536.111550925925</v>
      </c>
      <c r="L1608" s="9">
        <f t="shared" si="76"/>
        <v>40626.069884259261</v>
      </c>
      <c r="M1608" s="10">
        <f t="shared" si="77"/>
        <v>2011</v>
      </c>
      <c r="N1608" t="b">
        <v>0</v>
      </c>
      <c r="O1608">
        <v>92</v>
      </c>
      <c r="P1608" t="b">
        <v>1</v>
      </c>
      <c r="Q1608" t="s">
        <v>8274</v>
      </c>
    </row>
    <row r="1609" spans="1:17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s="9">
        <f t="shared" si="75"/>
        <v>41053.80846064815</v>
      </c>
      <c r="L1609" s="9">
        <f t="shared" si="76"/>
        <v>41074.80846064815</v>
      </c>
      <c r="M1609" s="10">
        <f t="shared" si="77"/>
        <v>2012</v>
      </c>
      <c r="N1609" t="b">
        <v>0</v>
      </c>
      <c r="O1609">
        <v>205</v>
      </c>
      <c r="P1609" t="b">
        <v>1</v>
      </c>
      <c r="Q1609" t="s">
        <v>8274</v>
      </c>
    </row>
    <row r="1610" spans="1:17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s="9">
        <f t="shared" si="75"/>
        <v>41607.83085648148</v>
      </c>
      <c r="L1610" s="9">
        <f t="shared" si="76"/>
        <v>41640.226388888892</v>
      </c>
      <c r="M1610" s="10">
        <f t="shared" si="77"/>
        <v>2014</v>
      </c>
      <c r="N1610" t="b">
        <v>0</v>
      </c>
      <c r="O1610">
        <v>23</v>
      </c>
      <c r="P1610" t="b">
        <v>1</v>
      </c>
      <c r="Q1610" t="s">
        <v>8274</v>
      </c>
    </row>
    <row r="1611" spans="1:17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s="9">
        <f t="shared" si="75"/>
        <v>40796.001261574071</v>
      </c>
      <c r="L1611" s="9">
        <f t="shared" si="76"/>
        <v>40849.333333333336</v>
      </c>
      <c r="M1611" s="10">
        <f t="shared" si="77"/>
        <v>2011</v>
      </c>
      <c r="N1611" t="b">
        <v>0</v>
      </c>
      <c r="O1611">
        <v>4</v>
      </c>
      <c r="P1611" t="b">
        <v>1</v>
      </c>
      <c r="Q1611" t="s">
        <v>8274</v>
      </c>
    </row>
    <row r="1612" spans="1:17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s="9">
        <f t="shared" si="75"/>
        <v>41228.924884259257</v>
      </c>
      <c r="L1612" s="9">
        <f t="shared" si="76"/>
        <v>41258.924884259257</v>
      </c>
      <c r="M1612" s="10">
        <f t="shared" si="77"/>
        <v>2012</v>
      </c>
      <c r="N1612" t="b">
        <v>0</v>
      </c>
      <c r="O1612">
        <v>112</v>
      </c>
      <c r="P1612" t="b">
        <v>1</v>
      </c>
      <c r="Q1612" t="s">
        <v>8274</v>
      </c>
    </row>
    <row r="1613" spans="1:17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s="9">
        <f t="shared" si="75"/>
        <v>41409.00037037037</v>
      </c>
      <c r="L1613" s="9">
        <f t="shared" si="76"/>
        <v>41430.00037037037</v>
      </c>
      <c r="M1613" s="10">
        <f t="shared" si="77"/>
        <v>2013</v>
      </c>
      <c r="N1613" t="b">
        <v>0</v>
      </c>
      <c r="O1613">
        <v>27</v>
      </c>
      <c r="P1613" t="b">
        <v>1</v>
      </c>
      <c r="Q1613" t="s">
        <v>8274</v>
      </c>
    </row>
    <row r="1614" spans="1:17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s="9">
        <f t="shared" si="75"/>
        <v>41246.874814814815</v>
      </c>
      <c r="L1614" s="9">
        <f t="shared" si="76"/>
        <v>41276.874814814815</v>
      </c>
      <c r="M1614" s="10">
        <f t="shared" si="77"/>
        <v>2013</v>
      </c>
      <c r="N1614" t="b">
        <v>0</v>
      </c>
      <c r="O1614">
        <v>11</v>
      </c>
      <c r="P1614" t="b">
        <v>1</v>
      </c>
      <c r="Q1614" t="s">
        <v>8274</v>
      </c>
    </row>
    <row r="1615" spans="1:17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s="9">
        <f t="shared" si="75"/>
        <v>41082.069467592592</v>
      </c>
      <c r="L1615" s="9">
        <f t="shared" si="76"/>
        <v>41112.069467592592</v>
      </c>
      <c r="M1615" s="10">
        <f t="shared" si="77"/>
        <v>2012</v>
      </c>
      <c r="N1615" t="b">
        <v>0</v>
      </c>
      <c r="O1615">
        <v>26</v>
      </c>
      <c r="P1615" t="b">
        <v>1</v>
      </c>
      <c r="Q1615" t="s">
        <v>8274</v>
      </c>
    </row>
    <row r="1616" spans="1:17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s="9">
        <f t="shared" si="75"/>
        <v>41794.981122685182</v>
      </c>
      <c r="L1616" s="9">
        <f t="shared" si="76"/>
        <v>41854.708333333336</v>
      </c>
      <c r="M1616" s="10">
        <f t="shared" si="77"/>
        <v>2014</v>
      </c>
      <c r="N1616" t="b">
        <v>0</v>
      </c>
      <c r="O1616">
        <v>77</v>
      </c>
      <c r="P1616" t="b">
        <v>1</v>
      </c>
      <c r="Q1616" t="s">
        <v>8274</v>
      </c>
    </row>
    <row r="1617" spans="1:17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s="9">
        <f t="shared" si="75"/>
        <v>40845.050879629627</v>
      </c>
      <c r="L1617" s="9">
        <f t="shared" si="76"/>
        <v>40890.092546296299</v>
      </c>
      <c r="M1617" s="10">
        <f t="shared" si="77"/>
        <v>2011</v>
      </c>
      <c r="N1617" t="b">
        <v>0</v>
      </c>
      <c r="O1617">
        <v>136</v>
      </c>
      <c r="P1617" t="b">
        <v>1</v>
      </c>
      <c r="Q1617" t="s">
        <v>8274</v>
      </c>
    </row>
    <row r="1618" spans="1:17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s="9">
        <f t="shared" si="75"/>
        <v>41194.715520833335</v>
      </c>
      <c r="L1618" s="9">
        <f t="shared" si="76"/>
        <v>41235.916666666664</v>
      </c>
      <c r="M1618" s="10">
        <f t="shared" si="77"/>
        <v>2012</v>
      </c>
      <c r="N1618" t="b">
        <v>0</v>
      </c>
      <c r="O1618">
        <v>157</v>
      </c>
      <c r="P1618" t="b">
        <v>1</v>
      </c>
      <c r="Q1618" t="s">
        <v>8274</v>
      </c>
    </row>
    <row r="1619" spans="1:17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s="9">
        <f t="shared" si="75"/>
        <v>41546.664212962962</v>
      </c>
      <c r="L1619" s="9">
        <f t="shared" si="76"/>
        <v>41579.791666666664</v>
      </c>
      <c r="M1619" s="10">
        <f t="shared" si="77"/>
        <v>2013</v>
      </c>
      <c r="N1619" t="b">
        <v>0</v>
      </c>
      <c r="O1619">
        <v>158</v>
      </c>
      <c r="P1619" t="b">
        <v>1</v>
      </c>
      <c r="Q1619" t="s">
        <v>8274</v>
      </c>
    </row>
    <row r="1620" spans="1:17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s="9">
        <f t="shared" si="75"/>
        <v>41301.654340277775</v>
      </c>
      <c r="L1620" s="9">
        <f t="shared" si="76"/>
        <v>41341.654340277775</v>
      </c>
      <c r="M1620" s="10">
        <f t="shared" si="77"/>
        <v>2013</v>
      </c>
      <c r="N1620" t="b">
        <v>0</v>
      </c>
      <c r="O1620">
        <v>27</v>
      </c>
      <c r="P1620" t="b">
        <v>1</v>
      </c>
      <c r="Q1620" t="s">
        <v>8274</v>
      </c>
    </row>
    <row r="1621" spans="1:17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s="9">
        <f t="shared" si="75"/>
        <v>41876.18618055556</v>
      </c>
      <c r="L1621" s="9">
        <f t="shared" si="76"/>
        <v>41897.18618055556</v>
      </c>
      <c r="M1621" s="10">
        <f t="shared" si="77"/>
        <v>2014</v>
      </c>
      <c r="N1621" t="b">
        <v>0</v>
      </c>
      <c r="O1621">
        <v>23</v>
      </c>
      <c r="P1621" t="b">
        <v>1</v>
      </c>
      <c r="Q1621" t="s">
        <v>8274</v>
      </c>
    </row>
    <row r="1622" spans="1:17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s="9">
        <f t="shared" si="75"/>
        <v>41321.339583333334</v>
      </c>
      <c r="L1622" s="9">
        <f t="shared" si="76"/>
        <v>41328.339583333334</v>
      </c>
      <c r="M1622" s="10">
        <f t="shared" si="77"/>
        <v>2013</v>
      </c>
      <c r="N1622" t="b">
        <v>0</v>
      </c>
      <c r="O1622">
        <v>17</v>
      </c>
      <c r="P1622" t="b">
        <v>1</v>
      </c>
      <c r="Q1622" t="s">
        <v>8274</v>
      </c>
    </row>
    <row r="1623" spans="1:17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s="9">
        <f t="shared" si="75"/>
        <v>41003.60665509259</v>
      </c>
      <c r="L1623" s="9">
        <f t="shared" si="76"/>
        <v>41057.165972222225</v>
      </c>
      <c r="M1623" s="10">
        <f t="shared" si="77"/>
        <v>2012</v>
      </c>
      <c r="N1623" t="b">
        <v>0</v>
      </c>
      <c r="O1623">
        <v>37</v>
      </c>
      <c r="P1623" t="b">
        <v>1</v>
      </c>
      <c r="Q1623" t="s">
        <v>8274</v>
      </c>
    </row>
    <row r="1624" spans="1:17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s="9">
        <f t="shared" si="75"/>
        <v>41950.29483796296</v>
      </c>
      <c r="L1624" s="9">
        <f t="shared" si="76"/>
        <v>41990.332638888889</v>
      </c>
      <c r="M1624" s="10">
        <f t="shared" si="77"/>
        <v>2014</v>
      </c>
      <c r="N1624" t="b">
        <v>0</v>
      </c>
      <c r="O1624">
        <v>65</v>
      </c>
      <c r="P1624" t="b">
        <v>1</v>
      </c>
      <c r="Q1624" t="s">
        <v>8274</v>
      </c>
    </row>
    <row r="1625" spans="1:17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s="9">
        <f t="shared" si="75"/>
        <v>41453.688530092593</v>
      </c>
      <c r="L1625" s="9">
        <f t="shared" si="76"/>
        <v>41513.688530092593</v>
      </c>
      <c r="M1625" s="10">
        <f t="shared" si="77"/>
        <v>2013</v>
      </c>
      <c r="N1625" t="b">
        <v>0</v>
      </c>
      <c r="O1625">
        <v>18</v>
      </c>
      <c r="P1625" t="b">
        <v>1</v>
      </c>
      <c r="Q1625" t="s">
        <v>8274</v>
      </c>
    </row>
    <row r="1626" spans="1:17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s="9">
        <f t="shared" si="75"/>
        <v>41243.367303240739</v>
      </c>
      <c r="L1626" s="9">
        <f t="shared" si="76"/>
        <v>41283.367303240739</v>
      </c>
      <c r="M1626" s="10">
        <f t="shared" si="77"/>
        <v>2013</v>
      </c>
      <c r="N1626" t="b">
        <v>0</v>
      </c>
      <c r="O1626">
        <v>25</v>
      </c>
      <c r="P1626" t="b">
        <v>1</v>
      </c>
      <c r="Q1626" t="s">
        <v>8274</v>
      </c>
    </row>
    <row r="1627" spans="1:17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s="9">
        <f t="shared" si="75"/>
        <v>41135.699687500004</v>
      </c>
      <c r="L1627" s="9">
        <f t="shared" si="76"/>
        <v>41163.699687500004</v>
      </c>
      <c r="M1627" s="10">
        <f t="shared" si="77"/>
        <v>2012</v>
      </c>
      <c r="N1627" t="b">
        <v>0</v>
      </c>
      <c r="O1627">
        <v>104</v>
      </c>
      <c r="P1627" t="b">
        <v>1</v>
      </c>
      <c r="Q1627" t="s">
        <v>8274</v>
      </c>
    </row>
    <row r="1628" spans="1:17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s="9">
        <f t="shared" si="75"/>
        <v>41579.847997685189</v>
      </c>
      <c r="L1628" s="9">
        <f t="shared" si="76"/>
        <v>41609.889664351853</v>
      </c>
      <c r="M1628" s="10">
        <f t="shared" si="77"/>
        <v>2013</v>
      </c>
      <c r="N1628" t="b">
        <v>0</v>
      </c>
      <c r="O1628">
        <v>108</v>
      </c>
      <c r="P1628" t="b">
        <v>1</v>
      </c>
      <c r="Q1628" t="s">
        <v>8274</v>
      </c>
    </row>
    <row r="1629" spans="1:17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s="9">
        <f t="shared" si="75"/>
        <v>41205.707048611112</v>
      </c>
      <c r="L1629" s="9">
        <f t="shared" si="76"/>
        <v>41239.207638888889</v>
      </c>
      <c r="M1629" s="10">
        <f t="shared" si="77"/>
        <v>2012</v>
      </c>
      <c r="N1629" t="b">
        <v>0</v>
      </c>
      <c r="O1629">
        <v>38</v>
      </c>
      <c r="P1629" t="b">
        <v>1</v>
      </c>
      <c r="Q1629" t="s">
        <v>8274</v>
      </c>
    </row>
    <row r="1630" spans="1:17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s="9">
        <f t="shared" si="75"/>
        <v>41774.737060185187</v>
      </c>
      <c r="L1630" s="9">
        <f t="shared" si="76"/>
        <v>41807.737060185187</v>
      </c>
      <c r="M1630" s="10">
        <f t="shared" si="77"/>
        <v>2014</v>
      </c>
      <c r="N1630" t="b">
        <v>0</v>
      </c>
      <c r="O1630">
        <v>88</v>
      </c>
      <c r="P1630" t="b">
        <v>1</v>
      </c>
      <c r="Q1630" t="s">
        <v>8274</v>
      </c>
    </row>
    <row r="1631" spans="1:17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s="9">
        <f t="shared" si="75"/>
        <v>41645.867280092592</v>
      </c>
      <c r="L1631" s="9">
        <f t="shared" si="76"/>
        <v>41690.867280092592</v>
      </c>
      <c r="M1631" s="10">
        <f t="shared" si="77"/>
        <v>2014</v>
      </c>
      <c r="N1631" t="b">
        <v>0</v>
      </c>
      <c r="O1631">
        <v>82</v>
      </c>
      <c r="P1631" t="b">
        <v>1</v>
      </c>
      <c r="Q1631" t="s">
        <v>8274</v>
      </c>
    </row>
    <row r="1632" spans="1:17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s="9">
        <f t="shared" si="75"/>
        <v>40939.837673611109</v>
      </c>
      <c r="L1632" s="9">
        <f t="shared" si="76"/>
        <v>40970.290972222225</v>
      </c>
      <c r="M1632" s="10">
        <f t="shared" si="77"/>
        <v>2012</v>
      </c>
      <c r="N1632" t="b">
        <v>0</v>
      </c>
      <c r="O1632">
        <v>126</v>
      </c>
      <c r="P1632" t="b">
        <v>1</v>
      </c>
      <c r="Q1632" t="s">
        <v>8274</v>
      </c>
    </row>
    <row r="1633" spans="1:17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s="9">
        <f t="shared" si="75"/>
        <v>41164.859502314815</v>
      </c>
      <c r="L1633" s="9">
        <f t="shared" si="76"/>
        <v>41194.859502314815</v>
      </c>
      <c r="M1633" s="10">
        <f t="shared" si="77"/>
        <v>2012</v>
      </c>
      <c r="N1633" t="b">
        <v>0</v>
      </c>
      <c r="O1633">
        <v>133</v>
      </c>
      <c r="P1633" t="b">
        <v>1</v>
      </c>
      <c r="Q1633" t="s">
        <v>8274</v>
      </c>
    </row>
    <row r="1634" spans="1:17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s="9">
        <f t="shared" si="75"/>
        <v>40750.340902777774</v>
      </c>
      <c r="L1634" s="9">
        <f t="shared" si="76"/>
        <v>40810.340902777774</v>
      </c>
      <c r="M1634" s="10">
        <f t="shared" si="77"/>
        <v>2011</v>
      </c>
      <c r="N1634" t="b">
        <v>0</v>
      </c>
      <c r="O1634">
        <v>47</v>
      </c>
      <c r="P1634" t="b">
        <v>1</v>
      </c>
      <c r="Q1634" t="s">
        <v>8274</v>
      </c>
    </row>
    <row r="1635" spans="1:17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s="9">
        <f t="shared" si="75"/>
        <v>40896.883750000001</v>
      </c>
      <c r="L1635" s="9">
        <f t="shared" si="76"/>
        <v>40924.208333333336</v>
      </c>
      <c r="M1635" s="10">
        <f t="shared" si="77"/>
        <v>2012</v>
      </c>
      <c r="N1635" t="b">
        <v>0</v>
      </c>
      <c r="O1635">
        <v>58</v>
      </c>
      <c r="P1635" t="b">
        <v>1</v>
      </c>
      <c r="Q1635" t="s">
        <v>8274</v>
      </c>
    </row>
    <row r="1636" spans="1:17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s="9">
        <f t="shared" si="75"/>
        <v>40658.189826388887</v>
      </c>
      <c r="L1636" s="9">
        <f t="shared" si="76"/>
        <v>40696.249305555553</v>
      </c>
      <c r="M1636" s="10">
        <f t="shared" si="77"/>
        <v>2011</v>
      </c>
      <c r="N1636" t="b">
        <v>0</v>
      </c>
      <c r="O1636">
        <v>32</v>
      </c>
      <c r="P1636" t="b">
        <v>1</v>
      </c>
      <c r="Q1636" t="s">
        <v>8274</v>
      </c>
    </row>
    <row r="1637" spans="1:17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s="9">
        <f t="shared" si="75"/>
        <v>42502.868761574078</v>
      </c>
      <c r="L1637" s="9">
        <f t="shared" si="76"/>
        <v>42562.868761574078</v>
      </c>
      <c r="M1637" s="10">
        <f t="shared" si="77"/>
        <v>2016</v>
      </c>
      <c r="N1637" t="b">
        <v>0</v>
      </c>
      <c r="O1637">
        <v>37</v>
      </c>
      <c r="P1637" t="b">
        <v>1</v>
      </c>
      <c r="Q1637" t="s">
        <v>8274</v>
      </c>
    </row>
    <row r="1638" spans="1:17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s="9">
        <f t="shared" si="75"/>
        <v>40663.08666666667</v>
      </c>
      <c r="L1638" s="9">
        <f t="shared" si="76"/>
        <v>40706.166666666664</v>
      </c>
      <c r="M1638" s="10">
        <f t="shared" si="77"/>
        <v>2011</v>
      </c>
      <c r="N1638" t="b">
        <v>0</v>
      </c>
      <c r="O1638">
        <v>87</v>
      </c>
      <c r="P1638" t="b">
        <v>1</v>
      </c>
      <c r="Q1638" t="s">
        <v>8274</v>
      </c>
    </row>
    <row r="1639" spans="1:17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s="9">
        <f t="shared" si="75"/>
        <v>40122.751620370371</v>
      </c>
      <c r="L1639" s="9">
        <f t="shared" si="76"/>
        <v>40178.98541666667</v>
      </c>
      <c r="M1639" s="10">
        <f t="shared" si="77"/>
        <v>2009</v>
      </c>
      <c r="N1639" t="b">
        <v>0</v>
      </c>
      <c r="O1639">
        <v>15</v>
      </c>
      <c r="P1639" t="b">
        <v>1</v>
      </c>
      <c r="Q1639" t="s">
        <v>8274</v>
      </c>
    </row>
    <row r="1640" spans="1:17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s="9">
        <f t="shared" si="75"/>
        <v>41288.68712962963</v>
      </c>
      <c r="L1640" s="9">
        <f t="shared" si="76"/>
        <v>41333.892361111109</v>
      </c>
      <c r="M1640" s="10">
        <f t="shared" si="77"/>
        <v>2013</v>
      </c>
      <c r="N1640" t="b">
        <v>0</v>
      </c>
      <c r="O1640">
        <v>27</v>
      </c>
      <c r="P1640" t="b">
        <v>1</v>
      </c>
      <c r="Q1640" t="s">
        <v>8274</v>
      </c>
    </row>
    <row r="1641" spans="1:17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s="9">
        <f t="shared" si="75"/>
        <v>40941.652372685188</v>
      </c>
      <c r="L1641" s="9">
        <f t="shared" si="76"/>
        <v>40971.652372685188</v>
      </c>
      <c r="M1641" s="10">
        <f t="shared" si="77"/>
        <v>2012</v>
      </c>
      <c r="N1641" t="b">
        <v>0</v>
      </c>
      <c r="O1641">
        <v>19</v>
      </c>
      <c r="P1641" t="b">
        <v>1</v>
      </c>
      <c r="Q1641" t="s">
        <v>8274</v>
      </c>
    </row>
    <row r="1642" spans="1:17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s="9">
        <f t="shared" si="75"/>
        <v>40379.23096064815</v>
      </c>
      <c r="L1642" s="9">
        <f t="shared" si="76"/>
        <v>40393.082638888889</v>
      </c>
      <c r="M1642" s="10">
        <f t="shared" si="77"/>
        <v>2010</v>
      </c>
      <c r="N1642" t="b">
        <v>0</v>
      </c>
      <c r="O1642">
        <v>17</v>
      </c>
      <c r="P1642" t="b">
        <v>1</v>
      </c>
      <c r="Q1642" t="s">
        <v>8274</v>
      </c>
    </row>
    <row r="1643" spans="1:17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s="9">
        <f t="shared" si="75"/>
        <v>41962.596574074079</v>
      </c>
      <c r="L1643" s="9">
        <f t="shared" si="76"/>
        <v>41992.596574074079</v>
      </c>
      <c r="M1643" s="10">
        <f t="shared" si="77"/>
        <v>2014</v>
      </c>
      <c r="N1643" t="b">
        <v>0</v>
      </c>
      <c r="O1643">
        <v>26</v>
      </c>
      <c r="P1643" t="b">
        <v>1</v>
      </c>
      <c r="Q1643" t="s">
        <v>8290</v>
      </c>
    </row>
    <row r="1644" spans="1:17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s="9">
        <f t="shared" si="75"/>
        <v>40688.024618055555</v>
      </c>
      <c r="L1644" s="9">
        <f t="shared" si="76"/>
        <v>40708.024618055555</v>
      </c>
      <c r="M1644" s="10">
        <f t="shared" si="77"/>
        <v>2011</v>
      </c>
      <c r="N1644" t="b">
        <v>0</v>
      </c>
      <c r="O1644">
        <v>28</v>
      </c>
      <c r="P1644" t="b">
        <v>1</v>
      </c>
      <c r="Q1644" t="s">
        <v>8290</v>
      </c>
    </row>
    <row r="1645" spans="1:17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s="9">
        <f t="shared" si="75"/>
        <v>41146.824212962965</v>
      </c>
      <c r="L1645" s="9">
        <f t="shared" si="76"/>
        <v>41176.824212962965</v>
      </c>
      <c r="M1645" s="10">
        <f t="shared" si="77"/>
        <v>2012</v>
      </c>
      <c r="N1645" t="b">
        <v>0</v>
      </c>
      <c r="O1645">
        <v>37</v>
      </c>
      <c r="P1645" t="b">
        <v>1</v>
      </c>
      <c r="Q1645" t="s">
        <v>8290</v>
      </c>
    </row>
    <row r="1646" spans="1:17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s="9">
        <f t="shared" si="75"/>
        <v>41175.05972222222</v>
      </c>
      <c r="L1646" s="9">
        <f t="shared" si="76"/>
        <v>41235.101388888892</v>
      </c>
      <c r="M1646" s="10">
        <f t="shared" si="77"/>
        <v>2012</v>
      </c>
      <c r="N1646" t="b">
        <v>0</v>
      </c>
      <c r="O1646">
        <v>128</v>
      </c>
      <c r="P1646" t="b">
        <v>1</v>
      </c>
      <c r="Q1646" t="s">
        <v>8290</v>
      </c>
    </row>
    <row r="1647" spans="1:17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s="9">
        <f t="shared" si="75"/>
        <v>41521.617361111108</v>
      </c>
      <c r="L1647" s="9">
        <f t="shared" si="76"/>
        <v>41535.617361111108</v>
      </c>
      <c r="M1647" s="10">
        <f t="shared" si="77"/>
        <v>2013</v>
      </c>
      <c r="N1647" t="b">
        <v>0</v>
      </c>
      <c r="O1647">
        <v>10</v>
      </c>
      <c r="P1647" t="b">
        <v>1</v>
      </c>
      <c r="Q1647" t="s">
        <v>8290</v>
      </c>
    </row>
    <row r="1648" spans="1:17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s="9">
        <f t="shared" si="75"/>
        <v>41833.450266203705</v>
      </c>
      <c r="L1648" s="9">
        <f t="shared" si="76"/>
        <v>41865.757638888892</v>
      </c>
      <c r="M1648" s="10">
        <f t="shared" si="77"/>
        <v>2014</v>
      </c>
      <c r="N1648" t="b">
        <v>0</v>
      </c>
      <c r="O1648">
        <v>83</v>
      </c>
      <c r="P1648" t="b">
        <v>1</v>
      </c>
      <c r="Q1648" t="s">
        <v>8290</v>
      </c>
    </row>
    <row r="1649" spans="1:17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s="9">
        <f t="shared" si="75"/>
        <v>41039.409456018519</v>
      </c>
      <c r="L1649" s="9">
        <f t="shared" si="76"/>
        <v>41069.409456018519</v>
      </c>
      <c r="M1649" s="10">
        <f t="shared" si="77"/>
        <v>2012</v>
      </c>
      <c r="N1649" t="b">
        <v>0</v>
      </c>
      <c r="O1649">
        <v>46</v>
      </c>
      <c r="P1649" t="b">
        <v>1</v>
      </c>
      <c r="Q1649" t="s">
        <v>8290</v>
      </c>
    </row>
    <row r="1650" spans="1:17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s="9">
        <f t="shared" si="75"/>
        <v>40592.704652777778</v>
      </c>
      <c r="L1650" s="9">
        <f t="shared" si="76"/>
        <v>40622.662986111114</v>
      </c>
      <c r="M1650" s="10">
        <f t="shared" si="77"/>
        <v>2011</v>
      </c>
      <c r="N1650" t="b">
        <v>0</v>
      </c>
      <c r="O1650">
        <v>90</v>
      </c>
      <c r="P1650" t="b">
        <v>1</v>
      </c>
      <c r="Q1650" t="s">
        <v>8290</v>
      </c>
    </row>
    <row r="1651" spans="1:17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s="9">
        <f t="shared" si="75"/>
        <v>41737.684664351851</v>
      </c>
      <c r="L1651" s="9">
        <f t="shared" si="76"/>
        <v>41782.684664351851</v>
      </c>
      <c r="M1651" s="10">
        <f t="shared" si="77"/>
        <v>2014</v>
      </c>
      <c r="N1651" t="b">
        <v>0</v>
      </c>
      <c r="O1651">
        <v>81</v>
      </c>
      <c r="P1651" t="b">
        <v>1</v>
      </c>
      <c r="Q1651" t="s">
        <v>8290</v>
      </c>
    </row>
    <row r="1652" spans="1:17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s="9">
        <f t="shared" si="75"/>
        <v>41526.435613425929</v>
      </c>
      <c r="L1652" s="9">
        <f t="shared" si="76"/>
        <v>41556.435613425929</v>
      </c>
      <c r="M1652" s="10">
        <f t="shared" si="77"/>
        <v>2013</v>
      </c>
      <c r="N1652" t="b">
        <v>0</v>
      </c>
      <c r="O1652">
        <v>32</v>
      </c>
      <c r="P1652" t="b">
        <v>1</v>
      </c>
      <c r="Q1652" t="s">
        <v>8290</v>
      </c>
    </row>
    <row r="1653" spans="1:17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s="9">
        <f t="shared" si="75"/>
        <v>40625.900694444441</v>
      </c>
      <c r="L1653" s="9">
        <f t="shared" si="76"/>
        <v>40659.290972222225</v>
      </c>
      <c r="M1653" s="10">
        <f t="shared" si="77"/>
        <v>2011</v>
      </c>
      <c r="N1653" t="b">
        <v>0</v>
      </c>
      <c r="O1653">
        <v>20</v>
      </c>
      <c r="P1653" t="b">
        <v>1</v>
      </c>
      <c r="Q1653" t="s">
        <v>8290</v>
      </c>
    </row>
    <row r="1654" spans="1:17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s="9">
        <f t="shared" si="75"/>
        <v>41572.492974537039</v>
      </c>
      <c r="L1654" s="9">
        <f t="shared" si="76"/>
        <v>41602.534641203703</v>
      </c>
      <c r="M1654" s="10">
        <f t="shared" si="77"/>
        <v>2013</v>
      </c>
      <c r="N1654" t="b">
        <v>0</v>
      </c>
      <c r="O1654">
        <v>70</v>
      </c>
      <c r="P1654" t="b">
        <v>1</v>
      </c>
      <c r="Q1654" t="s">
        <v>8290</v>
      </c>
    </row>
    <row r="1655" spans="1:17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s="9">
        <f t="shared" si="75"/>
        <v>40626.834444444445</v>
      </c>
      <c r="L1655" s="9">
        <f t="shared" si="76"/>
        <v>40657.834444444445</v>
      </c>
      <c r="M1655" s="10">
        <f t="shared" si="77"/>
        <v>2011</v>
      </c>
      <c r="N1655" t="b">
        <v>0</v>
      </c>
      <c r="O1655">
        <v>168</v>
      </c>
      <c r="P1655" t="b">
        <v>1</v>
      </c>
      <c r="Q1655" t="s">
        <v>8290</v>
      </c>
    </row>
    <row r="1656" spans="1:17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s="9">
        <f t="shared" si="75"/>
        <v>40987.890740740739</v>
      </c>
      <c r="L1656" s="9">
        <f t="shared" si="76"/>
        <v>41017.890740740739</v>
      </c>
      <c r="M1656" s="10">
        <f t="shared" si="77"/>
        <v>2012</v>
      </c>
      <c r="N1656" t="b">
        <v>0</v>
      </c>
      <c r="O1656">
        <v>34</v>
      </c>
      <c r="P1656" t="b">
        <v>1</v>
      </c>
      <c r="Q1656" t="s">
        <v>8290</v>
      </c>
    </row>
    <row r="1657" spans="1:17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s="9">
        <f t="shared" si="75"/>
        <v>40974.791898148149</v>
      </c>
      <c r="L1657" s="9">
        <f t="shared" si="76"/>
        <v>41004.750231481477</v>
      </c>
      <c r="M1657" s="10">
        <f t="shared" si="77"/>
        <v>2012</v>
      </c>
      <c r="N1657" t="b">
        <v>0</v>
      </c>
      <c r="O1657">
        <v>48</v>
      </c>
      <c r="P1657" t="b">
        <v>1</v>
      </c>
      <c r="Q1657" t="s">
        <v>8290</v>
      </c>
    </row>
    <row r="1658" spans="1:17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s="9">
        <f t="shared" si="75"/>
        <v>41226.928842592592</v>
      </c>
      <c r="L1658" s="9">
        <f t="shared" si="76"/>
        <v>41256.928842592592</v>
      </c>
      <c r="M1658" s="10">
        <f t="shared" si="77"/>
        <v>2012</v>
      </c>
      <c r="N1658" t="b">
        <v>0</v>
      </c>
      <c r="O1658">
        <v>48</v>
      </c>
      <c r="P1658" t="b">
        <v>1</v>
      </c>
      <c r="Q1658" t="s">
        <v>8290</v>
      </c>
    </row>
    <row r="1659" spans="1:17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s="9">
        <f t="shared" si="75"/>
        <v>41023.782037037039</v>
      </c>
      <c r="L1659" s="9">
        <f t="shared" si="76"/>
        <v>41053.782037037039</v>
      </c>
      <c r="M1659" s="10">
        <f t="shared" si="77"/>
        <v>2012</v>
      </c>
      <c r="N1659" t="b">
        <v>0</v>
      </c>
      <c r="O1659">
        <v>221</v>
      </c>
      <c r="P1659" t="b">
        <v>1</v>
      </c>
      <c r="Q1659" t="s">
        <v>8290</v>
      </c>
    </row>
    <row r="1660" spans="1:17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s="9">
        <f t="shared" si="75"/>
        <v>41223.22184027778</v>
      </c>
      <c r="L1660" s="9">
        <f t="shared" si="76"/>
        <v>41261.597222222219</v>
      </c>
      <c r="M1660" s="10">
        <f t="shared" si="77"/>
        <v>2012</v>
      </c>
      <c r="N1660" t="b">
        <v>0</v>
      </c>
      <c r="O1660">
        <v>107</v>
      </c>
      <c r="P1660" t="b">
        <v>1</v>
      </c>
      <c r="Q1660" t="s">
        <v>8290</v>
      </c>
    </row>
    <row r="1661" spans="1:17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s="9">
        <f t="shared" si="75"/>
        <v>41596.913437499999</v>
      </c>
      <c r="L1661" s="9">
        <f t="shared" si="76"/>
        <v>41625.5</v>
      </c>
      <c r="M1661" s="10">
        <f t="shared" si="77"/>
        <v>2013</v>
      </c>
      <c r="N1661" t="b">
        <v>0</v>
      </c>
      <c r="O1661">
        <v>45</v>
      </c>
      <c r="P1661" t="b">
        <v>1</v>
      </c>
      <c r="Q1661" t="s">
        <v>8290</v>
      </c>
    </row>
    <row r="1662" spans="1:17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s="9">
        <f t="shared" si="75"/>
        <v>42459.693865740745</v>
      </c>
      <c r="L1662" s="9">
        <f t="shared" si="76"/>
        <v>42490.915972222225</v>
      </c>
      <c r="M1662" s="10">
        <f t="shared" si="77"/>
        <v>2016</v>
      </c>
      <c r="N1662" t="b">
        <v>0</v>
      </c>
      <c r="O1662">
        <v>36</v>
      </c>
      <c r="P1662" t="b">
        <v>1</v>
      </c>
      <c r="Q1662" t="s">
        <v>8290</v>
      </c>
    </row>
    <row r="1663" spans="1:17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s="9">
        <f t="shared" si="75"/>
        <v>42343.998043981483</v>
      </c>
      <c r="L1663" s="9">
        <f t="shared" si="76"/>
        <v>42386.875</v>
      </c>
      <c r="M1663" s="10">
        <f t="shared" si="77"/>
        <v>2016</v>
      </c>
      <c r="N1663" t="b">
        <v>0</v>
      </c>
      <c r="O1663">
        <v>101</v>
      </c>
      <c r="P1663" t="b">
        <v>1</v>
      </c>
      <c r="Q1663" t="s">
        <v>8290</v>
      </c>
    </row>
    <row r="1664" spans="1:17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s="9">
        <f t="shared" si="75"/>
        <v>40848.198333333334</v>
      </c>
      <c r="L1664" s="9">
        <f t="shared" si="76"/>
        <v>40908.239999999998</v>
      </c>
      <c r="M1664" s="10">
        <f t="shared" si="77"/>
        <v>2011</v>
      </c>
      <c r="N1664" t="b">
        <v>0</v>
      </c>
      <c r="O1664">
        <v>62</v>
      </c>
      <c r="P1664" t="b">
        <v>1</v>
      </c>
      <c r="Q1664" t="s">
        <v>8290</v>
      </c>
    </row>
    <row r="1665" spans="1:17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s="9">
        <f t="shared" si="75"/>
        <v>42006.02207175926</v>
      </c>
      <c r="L1665" s="9">
        <f t="shared" si="76"/>
        <v>42036.02207175926</v>
      </c>
      <c r="M1665" s="10">
        <f t="shared" si="77"/>
        <v>2015</v>
      </c>
      <c r="N1665" t="b">
        <v>0</v>
      </c>
      <c r="O1665">
        <v>32</v>
      </c>
      <c r="P1665" t="b">
        <v>1</v>
      </c>
      <c r="Q1665" t="s">
        <v>8290</v>
      </c>
    </row>
    <row r="1666" spans="1:17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s="9">
        <f t="shared" si="75"/>
        <v>40939.761782407404</v>
      </c>
      <c r="L1666" s="9">
        <f t="shared" si="76"/>
        <v>40984.165972222225</v>
      </c>
      <c r="M1666" s="10">
        <f t="shared" si="77"/>
        <v>2012</v>
      </c>
      <c r="N1666" t="b">
        <v>0</v>
      </c>
      <c r="O1666">
        <v>89</v>
      </c>
      <c r="P1666" t="b">
        <v>1</v>
      </c>
      <c r="Q1666" t="s">
        <v>8290</v>
      </c>
    </row>
    <row r="1667" spans="1:17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s="9">
        <f t="shared" ref="K1667:K1730" si="78">(((J1667/60)/60)/24)+DATE(1970,1,1)</f>
        <v>40564.649456018517</v>
      </c>
      <c r="L1667" s="9">
        <f t="shared" ref="L1667:L1730" si="79">(((I1667/60)/60)/24)+DATE(1970,1,1)</f>
        <v>40596.125</v>
      </c>
      <c r="M1667" s="10">
        <f t="shared" ref="M1667:M1730" si="80">YEAR(L1667)</f>
        <v>2011</v>
      </c>
      <c r="N1667" t="b">
        <v>0</v>
      </c>
      <c r="O1667">
        <v>93</v>
      </c>
      <c r="P1667" t="b">
        <v>1</v>
      </c>
      <c r="Q1667" t="s">
        <v>8290</v>
      </c>
    </row>
    <row r="1668" spans="1:17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s="9">
        <f t="shared" si="78"/>
        <v>41331.253159722226</v>
      </c>
      <c r="L1668" s="9">
        <f t="shared" si="79"/>
        <v>41361.211493055554</v>
      </c>
      <c r="M1668" s="10">
        <f t="shared" si="80"/>
        <v>2013</v>
      </c>
      <c r="N1668" t="b">
        <v>0</v>
      </c>
      <c r="O1668">
        <v>98</v>
      </c>
      <c r="P1668" t="b">
        <v>1</v>
      </c>
      <c r="Q1668" t="s">
        <v>8290</v>
      </c>
    </row>
    <row r="1669" spans="1:17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s="9">
        <f t="shared" si="78"/>
        <v>41682.0705787037</v>
      </c>
      <c r="L1669" s="9">
        <f t="shared" si="79"/>
        <v>41709.290972222225</v>
      </c>
      <c r="M1669" s="10">
        <f t="shared" si="80"/>
        <v>2014</v>
      </c>
      <c r="N1669" t="b">
        <v>0</v>
      </c>
      <c r="O1669">
        <v>82</v>
      </c>
      <c r="P1669" t="b">
        <v>1</v>
      </c>
      <c r="Q1669" t="s">
        <v>8290</v>
      </c>
    </row>
    <row r="1670" spans="1:17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s="9">
        <f t="shared" si="78"/>
        <v>40845.14975694444</v>
      </c>
      <c r="L1670" s="9">
        <f t="shared" si="79"/>
        <v>40875.191423611112</v>
      </c>
      <c r="M1670" s="10">
        <f t="shared" si="80"/>
        <v>2011</v>
      </c>
      <c r="N1670" t="b">
        <v>0</v>
      </c>
      <c r="O1670">
        <v>116</v>
      </c>
      <c r="P1670" t="b">
        <v>1</v>
      </c>
      <c r="Q1670" t="s">
        <v>8290</v>
      </c>
    </row>
    <row r="1671" spans="1:17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s="9">
        <f t="shared" si="78"/>
        <v>42461.885138888887</v>
      </c>
      <c r="L1671" s="9">
        <f t="shared" si="79"/>
        <v>42521.885138888887</v>
      </c>
      <c r="M1671" s="10">
        <f t="shared" si="80"/>
        <v>2016</v>
      </c>
      <c r="N1671" t="b">
        <v>0</v>
      </c>
      <c r="O1671">
        <v>52</v>
      </c>
      <c r="P1671" t="b">
        <v>1</v>
      </c>
      <c r="Q1671" t="s">
        <v>8290</v>
      </c>
    </row>
    <row r="1672" spans="1:17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s="9">
        <f t="shared" si="78"/>
        <v>40313.930543981485</v>
      </c>
      <c r="L1672" s="9">
        <f t="shared" si="79"/>
        <v>40364.166666666664</v>
      </c>
      <c r="M1672" s="10">
        <f t="shared" si="80"/>
        <v>2010</v>
      </c>
      <c r="N1672" t="b">
        <v>0</v>
      </c>
      <c r="O1672">
        <v>23</v>
      </c>
      <c r="P1672" t="b">
        <v>1</v>
      </c>
      <c r="Q1672" t="s">
        <v>8290</v>
      </c>
    </row>
    <row r="1673" spans="1:17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s="9">
        <f t="shared" si="78"/>
        <v>42553.54414351852</v>
      </c>
      <c r="L1673" s="9">
        <f t="shared" si="79"/>
        <v>42583.54414351852</v>
      </c>
      <c r="M1673" s="10">
        <f t="shared" si="80"/>
        <v>2016</v>
      </c>
      <c r="N1673" t="b">
        <v>0</v>
      </c>
      <c r="O1673">
        <v>77</v>
      </c>
      <c r="P1673" t="b">
        <v>1</v>
      </c>
      <c r="Q1673" t="s">
        <v>8290</v>
      </c>
    </row>
    <row r="1674" spans="1:17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s="9">
        <f t="shared" si="78"/>
        <v>41034.656597222223</v>
      </c>
      <c r="L1674" s="9">
        <f t="shared" si="79"/>
        <v>41064.656597222223</v>
      </c>
      <c r="M1674" s="10">
        <f t="shared" si="80"/>
        <v>2012</v>
      </c>
      <c r="N1674" t="b">
        <v>0</v>
      </c>
      <c r="O1674">
        <v>49</v>
      </c>
      <c r="P1674" t="b">
        <v>1</v>
      </c>
      <c r="Q1674" t="s">
        <v>8290</v>
      </c>
    </row>
    <row r="1675" spans="1:17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s="9">
        <f t="shared" si="78"/>
        <v>42039.878379629634</v>
      </c>
      <c r="L1675" s="9">
        <f t="shared" si="79"/>
        <v>42069.878379629634</v>
      </c>
      <c r="M1675" s="10">
        <f t="shared" si="80"/>
        <v>2015</v>
      </c>
      <c r="N1675" t="b">
        <v>0</v>
      </c>
      <c r="O1675">
        <v>59</v>
      </c>
      <c r="P1675" t="b">
        <v>1</v>
      </c>
      <c r="Q1675" t="s">
        <v>8290</v>
      </c>
    </row>
    <row r="1676" spans="1:17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s="9">
        <f t="shared" si="78"/>
        <v>42569.605393518519</v>
      </c>
      <c r="L1676" s="9">
        <f t="shared" si="79"/>
        <v>42600.290972222225</v>
      </c>
      <c r="M1676" s="10">
        <f t="shared" si="80"/>
        <v>2016</v>
      </c>
      <c r="N1676" t="b">
        <v>0</v>
      </c>
      <c r="O1676">
        <v>113</v>
      </c>
      <c r="P1676" t="b">
        <v>1</v>
      </c>
      <c r="Q1676" t="s">
        <v>8290</v>
      </c>
    </row>
    <row r="1677" spans="1:17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s="9">
        <f t="shared" si="78"/>
        <v>40802.733101851853</v>
      </c>
      <c r="L1677" s="9">
        <f t="shared" si="79"/>
        <v>40832.918749999997</v>
      </c>
      <c r="M1677" s="10">
        <f t="shared" si="80"/>
        <v>2011</v>
      </c>
      <c r="N1677" t="b">
        <v>0</v>
      </c>
      <c r="O1677">
        <v>34</v>
      </c>
      <c r="P1677" t="b">
        <v>1</v>
      </c>
      <c r="Q1677" t="s">
        <v>8290</v>
      </c>
    </row>
    <row r="1678" spans="1:17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s="9">
        <f t="shared" si="78"/>
        <v>40973.72623842593</v>
      </c>
      <c r="L1678" s="9">
        <f t="shared" si="79"/>
        <v>41020.165972222225</v>
      </c>
      <c r="M1678" s="10">
        <f t="shared" si="80"/>
        <v>2012</v>
      </c>
      <c r="N1678" t="b">
        <v>0</v>
      </c>
      <c r="O1678">
        <v>42</v>
      </c>
      <c r="P1678" t="b">
        <v>1</v>
      </c>
      <c r="Q1678" t="s">
        <v>8290</v>
      </c>
    </row>
    <row r="1679" spans="1:17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s="9">
        <f t="shared" si="78"/>
        <v>42416.407129629632</v>
      </c>
      <c r="L1679" s="9">
        <f t="shared" si="79"/>
        <v>42476.249305555553</v>
      </c>
      <c r="M1679" s="10">
        <f t="shared" si="80"/>
        <v>2016</v>
      </c>
      <c r="N1679" t="b">
        <v>0</v>
      </c>
      <c r="O1679">
        <v>42</v>
      </c>
      <c r="P1679" t="b">
        <v>1</v>
      </c>
      <c r="Q1679" t="s">
        <v>8290</v>
      </c>
    </row>
    <row r="1680" spans="1:17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s="9">
        <f t="shared" si="78"/>
        <v>41662.854988425926</v>
      </c>
      <c r="L1680" s="9">
        <f t="shared" si="79"/>
        <v>41676.854988425926</v>
      </c>
      <c r="M1680" s="10">
        <f t="shared" si="80"/>
        <v>2014</v>
      </c>
      <c r="N1680" t="b">
        <v>0</v>
      </c>
      <c r="O1680">
        <v>49</v>
      </c>
      <c r="P1680" t="b">
        <v>1</v>
      </c>
      <c r="Q1680" t="s">
        <v>8290</v>
      </c>
    </row>
    <row r="1681" spans="1:17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s="9">
        <f t="shared" si="78"/>
        <v>40723.068807870368</v>
      </c>
      <c r="L1681" s="9">
        <f t="shared" si="79"/>
        <v>40746.068807870368</v>
      </c>
      <c r="M1681" s="10">
        <f t="shared" si="80"/>
        <v>2011</v>
      </c>
      <c r="N1681" t="b">
        <v>0</v>
      </c>
      <c r="O1681">
        <v>56</v>
      </c>
      <c r="P1681" t="b">
        <v>1</v>
      </c>
      <c r="Q1681" t="s">
        <v>8290</v>
      </c>
    </row>
    <row r="1682" spans="1:17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s="9">
        <f t="shared" si="78"/>
        <v>41802.757719907408</v>
      </c>
      <c r="L1682" s="9">
        <f t="shared" si="79"/>
        <v>41832.757719907408</v>
      </c>
      <c r="M1682" s="10">
        <f t="shared" si="80"/>
        <v>2014</v>
      </c>
      <c r="N1682" t="b">
        <v>0</v>
      </c>
      <c r="O1682">
        <v>25</v>
      </c>
      <c r="P1682" t="b">
        <v>1</v>
      </c>
      <c r="Q1682" t="s">
        <v>8290</v>
      </c>
    </row>
    <row r="1683" spans="1:17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s="9">
        <f t="shared" si="78"/>
        <v>42774.121342592596</v>
      </c>
      <c r="L1683" s="9">
        <f t="shared" si="79"/>
        <v>42823.083333333328</v>
      </c>
      <c r="M1683" s="10">
        <f t="shared" si="80"/>
        <v>2017</v>
      </c>
      <c r="N1683" t="b">
        <v>0</v>
      </c>
      <c r="O1683">
        <v>884</v>
      </c>
      <c r="P1683" t="b">
        <v>0</v>
      </c>
      <c r="Q1683" t="s">
        <v>8291</v>
      </c>
    </row>
    <row r="1684" spans="1:17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s="9">
        <f t="shared" si="78"/>
        <v>42779.21365740741</v>
      </c>
      <c r="L1684" s="9">
        <f t="shared" si="79"/>
        <v>42839.171990740739</v>
      </c>
      <c r="M1684" s="10">
        <f t="shared" si="80"/>
        <v>2017</v>
      </c>
      <c r="N1684" t="b">
        <v>0</v>
      </c>
      <c r="O1684">
        <v>0</v>
      </c>
      <c r="P1684" t="b">
        <v>0</v>
      </c>
      <c r="Q1684" t="s">
        <v>8291</v>
      </c>
    </row>
    <row r="1685" spans="1:17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s="9">
        <f t="shared" si="78"/>
        <v>42808.781689814816</v>
      </c>
      <c r="L1685" s="9">
        <f t="shared" si="79"/>
        <v>42832.781689814816</v>
      </c>
      <c r="M1685" s="10">
        <f t="shared" si="80"/>
        <v>2017</v>
      </c>
      <c r="N1685" t="b">
        <v>0</v>
      </c>
      <c r="O1685">
        <v>10</v>
      </c>
      <c r="P1685" t="b">
        <v>0</v>
      </c>
      <c r="Q1685" t="s">
        <v>8291</v>
      </c>
    </row>
    <row r="1686" spans="1:17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s="9">
        <f t="shared" si="78"/>
        <v>42783.815289351856</v>
      </c>
      <c r="L1686" s="9">
        <f t="shared" si="79"/>
        <v>42811.773622685185</v>
      </c>
      <c r="M1686" s="10">
        <f t="shared" si="80"/>
        <v>2017</v>
      </c>
      <c r="N1686" t="b">
        <v>0</v>
      </c>
      <c r="O1686">
        <v>101</v>
      </c>
      <c r="P1686" t="b">
        <v>0</v>
      </c>
      <c r="Q1686" t="s">
        <v>8291</v>
      </c>
    </row>
    <row r="1687" spans="1:17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s="9">
        <f t="shared" si="78"/>
        <v>42788.2502662037</v>
      </c>
      <c r="L1687" s="9">
        <f t="shared" si="79"/>
        <v>42818.208599537036</v>
      </c>
      <c r="M1687" s="10">
        <f t="shared" si="80"/>
        <v>2017</v>
      </c>
      <c r="N1687" t="b">
        <v>0</v>
      </c>
      <c r="O1687">
        <v>15</v>
      </c>
      <c r="P1687" t="b">
        <v>0</v>
      </c>
      <c r="Q1687" t="s">
        <v>8291</v>
      </c>
    </row>
    <row r="1688" spans="1:17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s="9">
        <f t="shared" si="78"/>
        <v>42792.843969907408</v>
      </c>
      <c r="L1688" s="9">
        <f t="shared" si="79"/>
        <v>42852.802303240736</v>
      </c>
      <c r="M1688" s="10">
        <f t="shared" si="80"/>
        <v>2017</v>
      </c>
      <c r="N1688" t="b">
        <v>0</v>
      </c>
      <c r="O1688">
        <v>1</v>
      </c>
      <c r="P1688" t="b">
        <v>0</v>
      </c>
      <c r="Q1688" t="s">
        <v>8291</v>
      </c>
    </row>
    <row r="1689" spans="1:17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s="9">
        <f t="shared" si="78"/>
        <v>42802.046817129631</v>
      </c>
      <c r="L1689" s="9">
        <f t="shared" si="79"/>
        <v>42835.84375</v>
      </c>
      <c r="M1689" s="10">
        <f t="shared" si="80"/>
        <v>2017</v>
      </c>
      <c r="N1689" t="b">
        <v>0</v>
      </c>
      <c r="O1689">
        <v>39</v>
      </c>
      <c r="P1689" t="b">
        <v>0</v>
      </c>
      <c r="Q1689" t="s">
        <v>8291</v>
      </c>
    </row>
    <row r="1690" spans="1:17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s="9">
        <f t="shared" si="78"/>
        <v>42804.534652777773</v>
      </c>
      <c r="L1690" s="9">
        <f t="shared" si="79"/>
        <v>42834.492986111116</v>
      </c>
      <c r="M1690" s="10">
        <f t="shared" si="80"/>
        <v>2017</v>
      </c>
      <c r="N1690" t="b">
        <v>0</v>
      </c>
      <c r="O1690">
        <v>7</v>
      </c>
      <c r="P1690" t="b">
        <v>0</v>
      </c>
      <c r="Q1690" t="s">
        <v>8291</v>
      </c>
    </row>
    <row r="1691" spans="1:17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s="9">
        <f t="shared" si="78"/>
        <v>42780.942476851851</v>
      </c>
      <c r="L1691" s="9">
        <f t="shared" si="79"/>
        <v>42810.900810185187</v>
      </c>
      <c r="M1691" s="10">
        <f t="shared" si="80"/>
        <v>2017</v>
      </c>
      <c r="N1691" t="b">
        <v>0</v>
      </c>
      <c r="O1691">
        <v>14</v>
      </c>
      <c r="P1691" t="b">
        <v>0</v>
      </c>
      <c r="Q1691" t="s">
        <v>8291</v>
      </c>
    </row>
    <row r="1692" spans="1:17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s="9">
        <f t="shared" si="78"/>
        <v>42801.43104166667</v>
      </c>
      <c r="L1692" s="9">
        <f t="shared" si="79"/>
        <v>42831.389374999999</v>
      </c>
      <c r="M1692" s="10">
        <f t="shared" si="80"/>
        <v>2017</v>
      </c>
      <c r="N1692" t="b">
        <v>0</v>
      </c>
      <c r="O1692">
        <v>11</v>
      </c>
      <c r="P1692" t="b">
        <v>0</v>
      </c>
      <c r="Q1692" t="s">
        <v>8291</v>
      </c>
    </row>
    <row r="1693" spans="1:17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s="9">
        <f t="shared" si="78"/>
        <v>42795.701481481476</v>
      </c>
      <c r="L1693" s="9">
        <f t="shared" si="79"/>
        <v>42828.041666666672</v>
      </c>
      <c r="M1693" s="10">
        <f t="shared" si="80"/>
        <v>2017</v>
      </c>
      <c r="N1693" t="b">
        <v>0</v>
      </c>
      <c r="O1693">
        <v>38</v>
      </c>
      <c r="P1693" t="b">
        <v>0</v>
      </c>
      <c r="Q1693" t="s">
        <v>8291</v>
      </c>
    </row>
    <row r="1694" spans="1:17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s="9">
        <f t="shared" si="78"/>
        <v>42788.151238425926</v>
      </c>
      <c r="L1694" s="9">
        <f t="shared" si="79"/>
        <v>42820.999305555553</v>
      </c>
      <c r="M1694" s="10">
        <f t="shared" si="80"/>
        <v>2017</v>
      </c>
      <c r="N1694" t="b">
        <v>0</v>
      </c>
      <c r="O1694">
        <v>15</v>
      </c>
      <c r="P1694" t="b">
        <v>0</v>
      </c>
      <c r="Q1694" t="s">
        <v>8291</v>
      </c>
    </row>
    <row r="1695" spans="1:17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s="9">
        <f t="shared" si="78"/>
        <v>42803.920277777783</v>
      </c>
      <c r="L1695" s="9">
        <f t="shared" si="79"/>
        <v>42834.833333333328</v>
      </c>
      <c r="M1695" s="10">
        <f t="shared" si="80"/>
        <v>2017</v>
      </c>
      <c r="N1695" t="b">
        <v>0</v>
      </c>
      <c r="O1695">
        <v>8</v>
      </c>
      <c r="P1695" t="b">
        <v>0</v>
      </c>
      <c r="Q1695" t="s">
        <v>8291</v>
      </c>
    </row>
    <row r="1696" spans="1:17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s="9">
        <f t="shared" si="78"/>
        <v>42791.669837962967</v>
      </c>
      <c r="L1696" s="9">
        <f t="shared" si="79"/>
        <v>42821.191666666666</v>
      </c>
      <c r="M1696" s="10">
        <f t="shared" si="80"/>
        <v>2017</v>
      </c>
      <c r="N1696" t="b">
        <v>0</v>
      </c>
      <c r="O1696">
        <v>1</v>
      </c>
      <c r="P1696" t="b">
        <v>0</v>
      </c>
      <c r="Q1696" t="s">
        <v>8291</v>
      </c>
    </row>
    <row r="1697" spans="1:17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s="9">
        <f t="shared" si="78"/>
        <v>42801.031412037039</v>
      </c>
      <c r="L1697" s="9">
        <f t="shared" si="79"/>
        <v>42835.041666666672</v>
      </c>
      <c r="M1697" s="10">
        <f t="shared" si="80"/>
        <v>2017</v>
      </c>
      <c r="N1697" t="b">
        <v>0</v>
      </c>
      <c r="O1697">
        <v>23</v>
      </c>
      <c r="P1697" t="b">
        <v>0</v>
      </c>
      <c r="Q1697" t="s">
        <v>8291</v>
      </c>
    </row>
    <row r="1698" spans="1:17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s="9">
        <f t="shared" si="78"/>
        <v>42796.069571759261</v>
      </c>
      <c r="L1698" s="9">
        <f t="shared" si="79"/>
        <v>42826.027905092589</v>
      </c>
      <c r="M1698" s="10">
        <f t="shared" si="80"/>
        <v>2017</v>
      </c>
      <c r="N1698" t="b">
        <v>0</v>
      </c>
      <c r="O1698">
        <v>0</v>
      </c>
      <c r="P1698" t="b">
        <v>0</v>
      </c>
      <c r="Q1698" t="s">
        <v>8291</v>
      </c>
    </row>
    <row r="1699" spans="1:17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s="9">
        <f t="shared" si="78"/>
        <v>42805.032962962956</v>
      </c>
      <c r="L1699" s="9">
        <f t="shared" si="79"/>
        <v>42834.991296296299</v>
      </c>
      <c r="M1699" s="10">
        <f t="shared" si="80"/>
        <v>2017</v>
      </c>
      <c r="N1699" t="b">
        <v>0</v>
      </c>
      <c r="O1699">
        <v>22</v>
      </c>
      <c r="P1699" t="b">
        <v>0</v>
      </c>
      <c r="Q1699" t="s">
        <v>8291</v>
      </c>
    </row>
    <row r="1700" spans="1:17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s="9">
        <f t="shared" si="78"/>
        <v>42796.207870370374</v>
      </c>
      <c r="L1700" s="9">
        <f t="shared" si="79"/>
        <v>42820.147916666669</v>
      </c>
      <c r="M1700" s="10">
        <f t="shared" si="80"/>
        <v>2017</v>
      </c>
      <c r="N1700" t="b">
        <v>0</v>
      </c>
      <c r="O1700">
        <v>0</v>
      </c>
      <c r="P1700" t="b">
        <v>0</v>
      </c>
      <c r="Q1700" t="s">
        <v>8291</v>
      </c>
    </row>
    <row r="1701" spans="1:17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s="9">
        <f t="shared" si="78"/>
        <v>42806.863946759258</v>
      </c>
      <c r="L1701" s="9">
        <f t="shared" si="79"/>
        <v>42836.863946759258</v>
      </c>
      <c r="M1701" s="10">
        <f t="shared" si="80"/>
        <v>2017</v>
      </c>
      <c r="N1701" t="b">
        <v>0</v>
      </c>
      <c r="O1701">
        <v>4</v>
      </c>
      <c r="P1701" t="b">
        <v>0</v>
      </c>
      <c r="Q1701" t="s">
        <v>8291</v>
      </c>
    </row>
    <row r="1702" spans="1:17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s="9">
        <f t="shared" si="78"/>
        <v>42796.071643518517</v>
      </c>
      <c r="L1702" s="9">
        <f t="shared" si="79"/>
        <v>42826.166666666672</v>
      </c>
      <c r="M1702" s="10">
        <f t="shared" si="80"/>
        <v>2017</v>
      </c>
      <c r="N1702" t="b">
        <v>0</v>
      </c>
      <c r="O1702">
        <v>79</v>
      </c>
      <c r="P1702" t="b">
        <v>0</v>
      </c>
      <c r="Q1702" t="s">
        <v>8291</v>
      </c>
    </row>
    <row r="1703" spans="1:17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s="9">
        <f t="shared" si="78"/>
        <v>41989.664409722223</v>
      </c>
      <c r="L1703" s="9">
        <f t="shared" si="79"/>
        <v>42019.664409722223</v>
      </c>
      <c r="M1703" s="10">
        <f t="shared" si="80"/>
        <v>2015</v>
      </c>
      <c r="N1703" t="b">
        <v>0</v>
      </c>
      <c r="O1703">
        <v>2</v>
      </c>
      <c r="P1703" t="b">
        <v>0</v>
      </c>
      <c r="Q1703" t="s">
        <v>8291</v>
      </c>
    </row>
    <row r="1704" spans="1:17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s="9">
        <f t="shared" si="78"/>
        <v>42063.869791666672</v>
      </c>
      <c r="L1704" s="9">
        <f t="shared" si="79"/>
        <v>42093.828125</v>
      </c>
      <c r="M1704" s="10">
        <f t="shared" si="80"/>
        <v>2015</v>
      </c>
      <c r="N1704" t="b">
        <v>0</v>
      </c>
      <c r="O1704">
        <v>1</v>
      </c>
      <c r="P1704" t="b">
        <v>0</v>
      </c>
      <c r="Q1704" t="s">
        <v>8291</v>
      </c>
    </row>
    <row r="1705" spans="1:17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s="9">
        <f t="shared" si="78"/>
        <v>42187.281678240746</v>
      </c>
      <c r="L1705" s="9">
        <f t="shared" si="79"/>
        <v>42247.281678240746</v>
      </c>
      <c r="M1705" s="10">
        <f t="shared" si="80"/>
        <v>2015</v>
      </c>
      <c r="N1705" t="b">
        <v>0</v>
      </c>
      <c r="O1705">
        <v>2</v>
      </c>
      <c r="P1705" t="b">
        <v>0</v>
      </c>
      <c r="Q1705" t="s">
        <v>8291</v>
      </c>
    </row>
    <row r="1706" spans="1:17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s="9">
        <f t="shared" si="78"/>
        <v>42021.139733796299</v>
      </c>
      <c r="L1706" s="9">
        <f t="shared" si="79"/>
        <v>42051.139733796299</v>
      </c>
      <c r="M1706" s="10">
        <f t="shared" si="80"/>
        <v>2015</v>
      </c>
      <c r="N1706" t="b">
        <v>0</v>
      </c>
      <c r="O1706">
        <v>11</v>
      </c>
      <c r="P1706" t="b">
        <v>0</v>
      </c>
      <c r="Q1706" t="s">
        <v>8291</v>
      </c>
    </row>
    <row r="1707" spans="1:17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s="9">
        <f t="shared" si="78"/>
        <v>42245.016736111109</v>
      </c>
      <c r="L1707" s="9">
        <f t="shared" si="79"/>
        <v>42256.666666666672</v>
      </c>
      <c r="M1707" s="10">
        <f t="shared" si="80"/>
        <v>2015</v>
      </c>
      <c r="N1707" t="b">
        <v>0</v>
      </c>
      <c r="O1707">
        <v>0</v>
      </c>
      <c r="P1707" t="b">
        <v>0</v>
      </c>
      <c r="Q1707" t="s">
        <v>8291</v>
      </c>
    </row>
    <row r="1708" spans="1:17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s="9">
        <f t="shared" si="78"/>
        <v>42179.306388888886</v>
      </c>
      <c r="L1708" s="9">
        <f t="shared" si="79"/>
        <v>42239.306388888886</v>
      </c>
      <c r="M1708" s="10">
        <f t="shared" si="80"/>
        <v>2015</v>
      </c>
      <c r="N1708" t="b">
        <v>0</v>
      </c>
      <c r="O1708">
        <v>0</v>
      </c>
      <c r="P1708" t="b">
        <v>0</v>
      </c>
      <c r="Q1708" t="s">
        <v>8291</v>
      </c>
    </row>
    <row r="1709" spans="1:17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s="9">
        <f t="shared" si="78"/>
        <v>42427.721006944441</v>
      </c>
      <c r="L1709" s="9">
        <f t="shared" si="79"/>
        <v>42457.679340277777</v>
      </c>
      <c r="M1709" s="10">
        <f t="shared" si="80"/>
        <v>2016</v>
      </c>
      <c r="N1709" t="b">
        <v>0</v>
      </c>
      <c r="O1709">
        <v>9</v>
      </c>
      <c r="P1709" t="b">
        <v>0</v>
      </c>
      <c r="Q1709" t="s">
        <v>8291</v>
      </c>
    </row>
    <row r="1710" spans="1:17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s="9">
        <f t="shared" si="78"/>
        <v>42451.866967592592</v>
      </c>
      <c r="L1710" s="9">
        <f t="shared" si="79"/>
        <v>42491.866967592592</v>
      </c>
      <c r="M1710" s="10">
        <f t="shared" si="80"/>
        <v>2016</v>
      </c>
      <c r="N1710" t="b">
        <v>0</v>
      </c>
      <c r="O1710">
        <v>0</v>
      </c>
      <c r="P1710" t="b">
        <v>0</v>
      </c>
      <c r="Q1710" t="s">
        <v>8291</v>
      </c>
    </row>
    <row r="1711" spans="1:17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s="9">
        <f t="shared" si="78"/>
        <v>41841.56381944444</v>
      </c>
      <c r="L1711" s="9">
        <f t="shared" si="79"/>
        <v>41882.818749999999</v>
      </c>
      <c r="M1711" s="10">
        <f t="shared" si="80"/>
        <v>2014</v>
      </c>
      <c r="N1711" t="b">
        <v>0</v>
      </c>
      <c r="O1711">
        <v>4</v>
      </c>
      <c r="P1711" t="b">
        <v>0</v>
      </c>
      <c r="Q1711" t="s">
        <v>8291</v>
      </c>
    </row>
    <row r="1712" spans="1:17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s="9">
        <f t="shared" si="78"/>
        <v>42341.59129629629</v>
      </c>
      <c r="L1712" s="9">
        <f t="shared" si="79"/>
        <v>42387.541666666672</v>
      </c>
      <c r="M1712" s="10">
        <f t="shared" si="80"/>
        <v>2016</v>
      </c>
      <c r="N1712" t="b">
        <v>0</v>
      </c>
      <c r="O1712">
        <v>1</v>
      </c>
      <c r="P1712" t="b">
        <v>0</v>
      </c>
      <c r="Q1712" t="s">
        <v>8291</v>
      </c>
    </row>
    <row r="1713" spans="1:17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s="9">
        <f t="shared" si="78"/>
        <v>41852.646226851852</v>
      </c>
      <c r="L1713" s="9">
        <f t="shared" si="79"/>
        <v>41883.646226851852</v>
      </c>
      <c r="M1713" s="10">
        <f t="shared" si="80"/>
        <v>2014</v>
      </c>
      <c r="N1713" t="b">
        <v>0</v>
      </c>
      <c r="O1713">
        <v>2</v>
      </c>
      <c r="P1713" t="b">
        <v>0</v>
      </c>
      <c r="Q1713" t="s">
        <v>8291</v>
      </c>
    </row>
    <row r="1714" spans="1:17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s="9">
        <f t="shared" si="78"/>
        <v>42125.913807870369</v>
      </c>
      <c r="L1714" s="9">
        <f t="shared" si="79"/>
        <v>42185.913807870369</v>
      </c>
      <c r="M1714" s="10">
        <f t="shared" si="80"/>
        <v>2015</v>
      </c>
      <c r="N1714" t="b">
        <v>0</v>
      </c>
      <c r="O1714">
        <v>0</v>
      </c>
      <c r="P1714" t="b">
        <v>0</v>
      </c>
      <c r="Q1714" t="s">
        <v>8291</v>
      </c>
    </row>
    <row r="1715" spans="1:17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s="9">
        <f t="shared" si="78"/>
        <v>41887.801064814819</v>
      </c>
      <c r="L1715" s="9">
        <f t="shared" si="79"/>
        <v>41917.801064814819</v>
      </c>
      <c r="M1715" s="10">
        <f t="shared" si="80"/>
        <v>2014</v>
      </c>
      <c r="N1715" t="b">
        <v>0</v>
      </c>
      <c r="O1715">
        <v>1</v>
      </c>
      <c r="P1715" t="b">
        <v>0</v>
      </c>
      <c r="Q1715" t="s">
        <v>8291</v>
      </c>
    </row>
    <row r="1716" spans="1:17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s="9">
        <f t="shared" si="78"/>
        <v>42095.918530092589</v>
      </c>
      <c r="L1716" s="9">
        <f t="shared" si="79"/>
        <v>42125.918530092589</v>
      </c>
      <c r="M1716" s="10">
        <f t="shared" si="80"/>
        <v>2015</v>
      </c>
      <c r="N1716" t="b">
        <v>0</v>
      </c>
      <c r="O1716">
        <v>17</v>
      </c>
      <c r="P1716" t="b">
        <v>0</v>
      </c>
      <c r="Q1716" t="s">
        <v>8291</v>
      </c>
    </row>
    <row r="1717" spans="1:17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s="9">
        <f t="shared" si="78"/>
        <v>42064.217418981483</v>
      </c>
      <c r="L1717" s="9">
        <f t="shared" si="79"/>
        <v>42094.140277777777</v>
      </c>
      <c r="M1717" s="10">
        <f t="shared" si="80"/>
        <v>2015</v>
      </c>
      <c r="N1717" t="b">
        <v>0</v>
      </c>
      <c r="O1717">
        <v>2</v>
      </c>
      <c r="P1717" t="b">
        <v>0</v>
      </c>
      <c r="Q1717" t="s">
        <v>8291</v>
      </c>
    </row>
    <row r="1718" spans="1:17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s="9">
        <f t="shared" si="78"/>
        <v>42673.577534722222</v>
      </c>
      <c r="L1718" s="9">
        <f t="shared" si="79"/>
        <v>42713.619201388887</v>
      </c>
      <c r="M1718" s="10">
        <f t="shared" si="80"/>
        <v>2016</v>
      </c>
      <c r="N1718" t="b">
        <v>0</v>
      </c>
      <c r="O1718">
        <v>3</v>
      </c>
      <c r="P1718" t="b">
        <v>0</v>
      </c>
      <c r="Q1718" t="s">
        <v>8291</v>
      </c>
    </row>
    <row r="1719" spans="1:17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s="9">
        <f t="shared" si="78"/>
        <v>42460.98192129629</v>
      </c>
      <c r="L1719" s="9">
        <f t="shared" si="79"/>
        <v>42481.166666666672</v>
      </c>
      <c r="M1719" s="10">
        <f t="shared" si="80"/>
        <v>2016</v>
      </c>
      <c r="N1719" t="b">
        <v>0</v>
      </c>
      <c r="O1719">
        <v>41</v>
      </c>
      <c r="P1719" t="b">
        <v>0</v>
      </c>
      <c r="Q1719" t="s">
        <v>8291</v>
      </c>
    </row>
    <row r="1720" spans="1:17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s="9">
        <f t="shared" si="78"/>
        <v>42460.610520833332</v>
      </c>
      <c r="L1720" s="9">
        <f t="shared" si="79"/>
        <v>42504.207638888889</v>
      </c>
      <c r="M1720" s="10">
        <f t="shared" si="80"/>
        <v>2016</v>
      </c>
      <c r="N1720" t="b">
        <v>0</v>
      </c>
      <c r="O1720">
        <v>2</v>
      </c>
      <c r="P1720" t="b">
        <v>0</v>
      </c>
      <c r="Q1720" t="s">
        <v>8291</v>
      </c>
    </row>
    <row r="1721" spans="1:17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s="9">
        <f t="shared" si="78"/>
        <v>41869.534618055557</v>
      </c>
      <c r="L1721" s="9">
        <f t="shared" si="79"/>
        <v>41899.534618055557</v>
      </c>
      <c r="M1721" s="10">
        <f t="shared" si="80"/>
        <v>2014</v>
      </c>
      <c r="N1721" t="b">
        <v>0</v>
      </c>
      <c r="O1721">
        <v>3</v>
      </c>
      <c r="P1721" t="b">
        <v>0</v>
      </c>
      <c r="Q1721" t="s">
        <v>8291</v>
      </c>
    </row>
    <row r="1722" spans="1:17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s="9">
        <f t="shared" si="78"/>
        <v>41922.783229166671</v>
      </c>
      <c r="L1722" s="9">
        <f t="shared" si="79"/>
        <v>41952.824895833335</v>
      </c>
      <c r="M1722" s="10">
        <f t="shared" si="80"/>
        <v>2014</v>
      </c>
      <c r="N1722" t="b">
        <v>0</v>
      </c>
      <c r="O1722">
        <v>8</v>
      </c>
      <c r="P1722" t="b">
        <v>0</v>
      </c>
      <c r="Q1722" t="s">
        <v>8291</v>
      </c>
    </row>
    <row r="1723" spans="1:17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s="9">
        <f t="shared" si="78"/>
        <v>42319.461377314816</v>
      </c>
      <c r="L1723" s="9">
        <f t="shared" si="79"/>
        <v>42349.461377314816</v>
      </c>
      <c r="M1723" s="10">
        <f t="shared" si="80"/>
        <v>2015</v>
      </c>
      <c r="N1723" t="b">
        <v>0</v>
      </c>
      <c r="O1723">
        <v>0</v>
      </c>
      <c r="P1723" t="b">
        <v>0</v>
      </c>
      <c r="Q1723" t="s">
        <v>8291</v>
      </c>
    </row>
    <row r="1724" spans="1:17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s="9">
        <f t="shared" si="78"/>
        <v>42425.960983796293</v>
      </c>
      <c r="L1724" s="9">
        <f t="shared" si="79"/>
        <v>42463.006944444445</v>
      </c>
      <c r="M1724" s="10">
        <f t="shared" si="80"/>
        <v>2016</v>
      </c>
      <c r="N1724" t="b">
        <v>0</v>
      </c>
      <c r="O1724">
        <v>1</v>
      </c>
      <c r="P1724" t="b">
        <v>0</v>
      </c>
      <c r="Q1724" t="s">
        <v>8291</v>
      </c>
    </row>
    <row r="1725" spans="1:17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s="9">
        <f t="shared" si="78"/>
        <v>42129.82540509259</v>
      </c>
      <c r="L1725" s="9">
        <f t="shared" si="79"/>
        <v>42186.25</v>
      </c>
      <c r="M1725" s="10">
        <f t="shared" si="80"/>
        <v>2015</v>
      </c>
      <c r="N1725" t="b">
        <v>0</v>
      </c>
      <c r="O1725">
        <v>3</v>
      </c>
      <c r="P1725" t="b">
        <v>0</v>
      </c>
      <c r="Q1725" t="s">
        <v>8291</v>
      </c>
    </row>
    <row r="1726" spans="1:17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s="9">
        <f t="shared" si="78"/>
        <v>41912.932430555556</v>
      </c>
      <c r="L1726" s="9">
        <f t="shared" si="79"/>
        <v>41942.932430555556</v>
      </c>
      <c r="M1726" s="10">
        <f t="shared" si="80"/>
        <v>2014</v>
      </c>
      <c r="N1726" t="b">
        <v>0</v>
      </c>
      <c r="O1726">
        <v>4</v>
      </c>
      <c r="P1726" t="b">
        <v>0</v>
      </c>
      <c r="Q1726" t="s">
        <v>8291</v>
      </c>
    </row>
    <row r="1727" spans="1:17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s="9">
        <f t="shared" si="78"/>
        <v>41845.968159722222</v>
      </c>
      <c r="L1727" s="9">
        <f t="shared" si="79"/>
        <v>41875.968159722222</v>
      </c>
      <c r="M1727" s="10">
        <f t="shared" si="80"/>
        <v>2014</v>
      </c>
      <c r="N1727" t="b">
        <v>0</v>
      </c>
      <c r="O1727">
        <v>9</v>
      </c>
      <c r="P1727" t="b">
        <v>0</v>
      </c>
      <c r="Q1727" t="s">
        <v>8291</v>
      </c>
    </row>
    <row r="1728" spans="1:17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s="9">
        <f t="shared" si="78"/>
        <v>41788.919722222221</v>
      </c>
      <c r="L1728" s="9">
        <f t="shared" si="79"/>
        <v>41817.919722222221</v>
      </c>
      <c r="M1728" s="10">
        <f t="shared" si="80"/>
        <v>2014</v>
      </c>
      <c r="N1728" t="b">
        <v>0</v>
      </c>
      <c r="O1728">
        <v>16</v>
      </c>
      <c r="P1728" t="b">
        <v>0</v>
      </c>
      <c r="Q1728" t="s">
        <v>8291</v>
      </c>
    </row>
    <row r="1729" spans="1:17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s="9">
        <f t="shared" si="78"/>
        <v>42044.927974537044</v>
      </c>
      <c r="L1729" s="9">
        <f t="shared" si="79"/>
        <v>42099.458333333328</v>
      </c>
      <c r="M1729" s="10">
        <f t="shared" si="80"/>
        <v>2015</v>
      </c>
      <c r="N1729" t="b">
        <v>0</v>
      </c>
      <c r="O1729">
        <v>1</v>
      </c>
      <c r="P1729" t="b">
        <v>0</v>
      </c>
      <c r="Q1729" t="s">
        <v>8291</v>
      </c>
    </row>
    <row r="1730" spans="1:17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s="9">
        <f t="shared" si="78"/>
        <v>42268.625856481478</v>
      </c>
      <c r="L1730" s="9">
        <f t="shared" si="79"/>
        <v>42298.625856481478</v>
      </c>
      <c r="M1730" s="10">
        <f t="shared" si="80"/>
        <v>2015</v>
      </c>
      <c r="N1730" t="b">
        <v>0</v>
      </c>
      <c r="O1730">
        <v>7</v>
      </c>
      <c r="P1730" t="b">
        <v>0</v>
      </c>
      <c r="Q1730" t="s">
        <v>8291</v>
      </c>
    </row>
    <row r="1731" spans="1:17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s="9">
        <f t="shared" ref="K1731:K1794" si="81">(((J1731/60)/60)/24)+DATE(1970,1,1)</f>
        <v>42471.052152777775</v>
      </c>
      <c r="L1731" s="9">
        <f t="shared" ref="L1731:L1794" si="82">(((I1731/60)/60)/24)+DATE(1970,1,1)</f>
        <v>42531.052152777775</v>
      </c>
      <c r="M1731" s="10">
        <f t="shared" ref="M1731:M1794" si="83">YEAR(L1731)</f>
        <v>2016</v>
      </c>
      <c r="N1731" t="b">
        <v>0</v>
      </c>
      <c r="O1731">
        <v>0</v>
      </c>
      <c r="P1731" t="b">
        <v>0</v>
      </c>
      <c r="Q1731" t="s">
        <v>8291</v>
      </c>
    </row>
    <row r="1732" spans="1:17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s="9">
        <f t="shared" si="81"/>
        <v>42272.087766203709</v>
      </c>
      <c r="L1732" s="9">
        <f t="shared" si="82"/>
        <v>42302.087766203709</v>
      </c>
      <c r="M1732" s="10">
        <f t="shared" si="83"/>
        <v>2015</v>
      </c>
      <c r="N1732" t="b">
        <v>0</v>
      </c>
      <c r="O1732">
        <v>0</v>
      </c>
      <c r="P1732" t="b">
        <v>0</v>
      </c>
      <c r="Q1732" t="s">
        <v>8291</v>
      </c>
    </row>
    <row r="1733" spans="1:17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s="9">
        <f t="shared" si="81"/>
        <v>42152.906851851847</v>
      </c>
      <c r="L1733" s="9">
        <f t="shared" si="82"/>
        <v>42166.625</v>
      </c>
      <c r="M1733" s="10">
        <f t="shared" si="83"/>
        <v>2015</v>
      </c>
      <c r="N1733" t="b">
        <v>0</v>
      </c>
      <c r="O1733">
        <v>0</v>
      </c>
      <c r="P1733" t="b">
        <v>0</v>
      </c>
      <c r="Q1733" t="s">
        <v>8291</v>
      </c>
    </row>
    <row r="1734" spans="1:17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s="9">
        <f t="shared" si="81"/>
        <v>42325.683807870373</v>
      </c>
      <c r="L1734" s="9">
        <f t="shared" si="82"/>
        <v>42385.208333333328</v>
      </c>
      <c r="M1734" s="10">
        <f t="shared" si="83"/>
        <v>2016</v>
      </c>
      <c r="N1734" t="b">
        <v>0</v>
      </c>
      <c r="O1734">
        <v>0</v>
      </c>
      <c r="P1734" t="b">
        <v>0</v>
      </c>
      <c r="Q1734" t="s">
        <v>8291</v>
      </c>
    </row>
    <row r="1735" spans="1:17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s="9">
        <f t="shared" si="81"/>
        <v>42614.675625000003</v>
      </c>
      <c r="L1735" s="9">
        <f t="shared" si="82"/>
        <v>42626.895833333328</v>
      </c>
      <c r="M1735" s="10">
        <f t="shared" si="83"/>
        <v>2016</v>
      </c>
      <c r="N1735" t="b">
        <v>0</v>
      </c>
      <c r="O1735">
        <v>0</v>
      </c>
      <c r="P1735" t="b">
        <v>0</v>
      </c>
      <c r="Q1735" t="s">
        <v>8291</v>
      </c>
    </row>
    <row r="1736" spans="1:17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s="9">
        <f t="shared" si="81"/>
        <v>42102.036527777775</v>
      </c>
      <c r="L1736" s="9">
        <f t="shared" si="82"/>
        <v>42132.036527777775</v>
      </c>
      <c r="M1736" s="10">
        <f t="shared" si="83"/>
        <v>2015</v>
      </c>
      <c r="N1736" t="b">
        <v>0</v>
      </c>
      <c r="O1736">
        <v>1</v>
      </c>
      <c r="P1736" t="b">
        <v>0</v>
      </c>
      <c r="Q1736" t="s">
        <v>8291</v>
      </c>
    </row>
    <row r="1737" spans="1:17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s="9">
        <f t="shared" si="81"/>
        <v>42559.814178240747</v>
      </c>
      <c r="L1737" s="9">
        <f t="shared" si="82"/>
        <v>42589.814178240747</v>
      </c>
      <c r="M1737" s="10">
        <f t="shared" si="83"/>
        <v>2016</v>
      </c>
      <c r="N1737" t="b">
        <v>0</v>
      </c>
      <c r="O1737">
        <v>2</v>
      </c>
      <c r="P1737" t="b">
        <v>0</v>
      </c>
      <c r="Q1737" t="s">
        <v>8291</v>
      </c>
    </row>
    <row r="1738" spans="1:17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s="9">
        <f t="shared" si="81"/>
        <v>42286.861493055556</v>
      </c>
      <c r="L1738" s="9">
        <f t="shared" si="82"/>
        <v>42316.90315972222</v>
      </c>
      <c r="M1738" s="10">
        <f t="shared" si="83"/>
        <v>2015</v>
      </c>
      <c r="N1738" t="b">
        <v>0</v>
      </c>
      <c r="O1738">
        <v>1</v>
      </c>
      <c r="P1738" t="b">
        <v>0</v>
      </c>
      <c r="Q1738" t="s">
        <v>8291</v>
      </c>
    </row>
    <row r="1739" spans="1:17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s="9">
        <f t="shared" si="81"/>
        <v>42175.948981481488</v>
      </c>
      <c r="L1739" s="9">
        <f t="shared" si="82"/>
        <v>42205.948981481488</v>
      </c>
      <c r="M1739" s="10">
        <f t="shared" si="83"/>
        <v>2015</v>
      </c>
      <c r="N1739" t="b">
        <v>0</v>
      </c>
      <c r="O1739">
        <v>15</v>
      </c>
      <c r="P1739" t="b">
        <v>0</v>
      </c>
      <c r="Q1739" t="s">
        <v>8291</v>
      </c>
    </row>
    <row r="1740" spans="1:17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s="9">
        <f t="shared" si="81"/>
        <v>41884.874328703707</v>
      </c>
      <c r="L1740" s="9">
        <f t="shared" si="82"/>
        <v>41914.874328703707</v>
      </c>
      <c r="M1740" s="10">
        <f t="shared" si="83"/>
        <v>2014</v>
      </c>
      <c r="N1740" t="b">
        <v>0</v>
      </c>
      <c r="O1740">
        <v>1</v>
      </c>
      <c r="P1740" t="b">
        <v>0</v>
      </c>
      <c r="Q1740" t="s">
        <v>8291</v>
      </c>
    </row>
    <row r="1741" spans="1:17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s="9">
        <f t="shared" si="81"/>
        <v>42435.874212962968</v>
      </c>
      <c r="L1741" s="9">
        <f t="shared" si="82"/>
        <v>42494.832546296297</v>
      </c>
      <c r="M1741" s="10">
        <f t="shared" si="83"/>
        <v>2016</v>
      </c>
      <c r="N1741" t="b">
        <v>0</v>
      </c>
      <c r="O1741">
        <v>1</v>
      </c>
      <c r="P1741" t="b">
        <v>0</v>
      </c>
      <c r="Q1741" t="s">
        <v>8291</v>
      </c>
    </row>
    <row r="1742" spans="1:17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s="9">
        <f t="shared" si="81"/>
        <v>42171.817384259266</v>
      </c>
      <c r="L1742" s="9">
        <f t="shared" si="82"/>
        <v>42201.817384259266</v>
      </c>
      <c r="M1742" s="10">
        <f t="shared" si="83"/>
        <v>2015</v>
      </c>
      <c r="N1742" t="b">
        <v>0</v>
      </c>
      <c r="O1742">
        <v>0</v>
      </c>
      <c r="P1742" t="b">
        <v>0</v>
      </c>
      <c r="Q1742" t="s">
        <v>8291</v>
      </c>
    </row>
    <row r="1743" spans="1:17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s="9">
        <f t="shared" si="81"/>
        <v>42120.628136574072</v>
      </c>
      <c r="L1743" s="9">
        <f t="shared" si="82"/>
        <v>42165.628136574072</v>
      </c>
      <c r="M1743" s="10">
        <f t="shared" si="83"/>
        <v>2015</v>
      </c>
      <c r="N1743" t="b">
        <v>0</v>
      </c>
      <c r="O1743">
        <v>52</v>
      </c>
      <c r="P1743" t="b">
        <v>1</v>
      </c>
      <c r="Q1743" t="s">
        <v>8283</v>
      </c>
    </row>
    <row r="1744" spans="1:17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s="9">
        <f t="shared" si="81"/>
        <v>42710.876967592587</v>
      </c>
      <c r="L1744" s="9">
        <f t="shared" si="82"/>
        <v>42742.875</v>
      </c>
      <c r="M1744" s="10">
        <f t="shared" si="83"/>
        <v>2017</v>
      </c>
      <c r="N1744" t="b">
        <v>0</v>
      </c>
      <c r="O1744">
        <v>34</v>
      </c>
      <c r="P1744" t="b">
        <v>1</v>
      </c>
      <c r="Q1744" t="s">
        <v>8283</v>
      </c>
    </row>
    <row r="1745" spans="1:17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s="9">
        <f t="shared" si="81"/>
        <v>42586.925636574073</v>
      </c>
      <c r="L1745" s="9">
        <f t="shared" si="82"/>
        <v>42609.165972222225</v>
      </c>
      <c r="M1745" s="10">
        <f t="shared" si="83"/>
        <v>2016</v>
      </c>
      <c r="N1745" t="b">
        <v>0</v>
      </c>
      <c r="O1745">
        <v>67</v>
      </c>
      <c r="P1745" t="b">
        <v>1</v>
      </c>
      <c r="Q1745" t="s">
        <v>8283</v>
      </c>
    </row>
    <row r="1746" spans="1:17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s="9">
        <f t="shared" si="81"/>
        <v>42026.605057870373</v>
      </c>
      <c r="L1746" s="9">
        <f t="shared" si="82"/>
        <v>42071.563391203701</v>
      </c>
      <c r="M1746" s="10">
        <f t="shared" si="83"/>
        <v>2015</v>
      </c>
      <c r="N1746" t="b">
        <v>0</v>
      </c>
      <c r="O1746">
        <v>70</v>
      </c>
      <c r="P1746" t="b">
        <v>1</v>
      </c>
      <c r="Q1746" t="s">
        <v>8283</v>
      </c>
    </row>
    <row r="1747" spans="1:17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s="9">
        <f t="shared" si="81"/>
        <v>42690.259699074071</v>
      </c>
      <c r="L1747" s="9">
        <f t="shared" si="82"/>
        <v>42726.083333333328</v>
      </c>
      <c r="M1747" s="10">
        <f t="shared" si="83"/>
        <v>2016</v>
      </c>
      <c r="N1747" t="b">
        <v>0</v>
      </c>
      <c r="O1747">
        <v>89</v>
      </c>
      <c r="P1747" t="b">
        <v>1</v>
      </c>
      <c r="Q1747" t="s">
        <v>8283</v>
      </c>
    </row>
    <row r="1748" spans="1:17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s="9">
        <f t="shared" si="81"/>
        <v>42668.176701388889</v>
      </c>
      <c r="L1748" s="9">
        <f t="shared" si="82"/>
        <v>42698.083333333328</v>
      </c>
      <c r="M1748" s="10">
        <f t="shared" si="83"/>
        <v>2016</v>
      </c>
      <c r="N1748" t="b">
        <v>0</v>
      </c>
      <c r="O1748">
        <v>107</v>
      </c>
      <c r="P1748" t="b">
        <v>1</v>
      </c>
      <c r="Q1748" t="s">
        <v>8283</v>
      </c>
    </row>
    <row r="1749" spans="1:17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s="9">
        <f t="shared" si="81"/>
        <v>42292.435532407413</v>
      </c>
      <c r="L1749" s="9">
        <f t="shared" si="82"/>
        <v>42321.625</v>
      </c>
      <c r="M1749" s="10">
        <f t="shared" si="83"/>
        <v>2015</v>
      </c>
      <c r="N1749" t="b">
        <v>0</v>
      </c>
      <c r="O1749">
        <v>159</v>
      </c>
      <c r="P1749" t="b">
        <v>1</v>
      </c>
      <c r="Q1749" t="s">
        <v>8283</v>
      </c>
    </row>
    <row r="1750" spans="1:17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s="9">
        <f t="shared" si="81"/>
        <v>42219.950729166667</v>
      </c>
      <c r="L1750" s="9">
        <f t="shared" si="82"/>
        <v>42249.950729166667</v>
      </c>
      <c r="M1750" s="10">
        <f t="shared" si="83"/>
        <v>2015</v>
      </c>
      <c r="N1750" t="b">
        <v>0</v>
      </c>
      <c r="O1750">
        <v>181</v>
      </c>
      <c r="P1750" t="b">
        <v>1</v>
      </c>
      <c r="Q1750" t="s">
        <v>8283</v>
      </c>
    </row>
    <row r="1751" spans="1:17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s="9">
        <f t="shared" si="81"/>
        <v>42758.975937499999</v>
      </c>
      <c r="L1751" s="9">
        <f t="shared" si="82"/>
        <v>42795.791666666672</v>
      </c>
      <c r="M1751" s="10">
        <f t="shared" si="83"/>
        <v>2017</v>
      </c>
      <c r="N1751" t="b">
        <v>0</v>
      </c>
      <c r="O1751">
        <v>131</v>
      </c>
      <c r="P1751" t="b">
        <v>1</v>
      </c>
      <c r="Q1751" t="s">
        <v>8283</v>
      </c>
    </row>
    <row r="1752" spans="1:17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s="9">
        <f t="shared" si="81"/>
        <v>42454.836851851855</v>
      </c>
      <c r="L1752" s="9">
        <f t="shared" si="82"/>
        <v>42479.836851851855</v>
      </c>
      <c r="M1752" s="10">
        <f t="shared" si="83"/>
        <v>2016</v>
      </c>
      <c r="N1752" t="b">
        <v>0</v>
      </c>
      <c r="O1752">
        <v>125</v>
      </c>
      <c r="P1752" t="b">
        <v>1</v>
      </c>
      <c r="Q1752" t="s">
        <v>8283</v>
      </c>
    </row>
    <row r="1753" spans="1:17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s="9">
        <f t="shared" si="81"/>
        <v>42052.7815162037</v>
      </c>
      <c r="L1753" s="9">
        <f t="shared" si="82"/>
        <v>42082.739849537036</v>
      </c>
      <c r="M1753" s="10">
        <f t="shared" si="83"/>
        <v>2015</v>
      </c>
      <c r="N1753" t="b">
        <v>0</v>
      </c>
      <c r="O1753">
        <v>61</v>
      </c>
      <c r="P1753" t="b">
        <v>1</v>
      </c>
      <c r="Q1753" t="s">
        <v>8283</v>
      </c>
    </row>
    <row r="1754" spans="1:17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s="9">
        <f t="shared" si="81"/>
        <v>42627.253263888888</v>
      </c>
      <c r="L1754" s="9">
        <f t="shared" si="82"/>
        <v>42657.253263888888</v>
      </c>
      <c r="M1754" s="10">
        <f t="shared" si="83"/>
        <v>2016</v>
      </c>
      <c r="N1754" t="b">
        <v>0</v>
      </c>
      <c r="O1754">
        <v>90</v>
      </c>
      <c r="P1754" t="b">
        <v>1</v>
      </c>
      <c r="Q1754" t="s">
        <v>8283</v>
      </c>
    </row>
    <row r="1755" spans="1:17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s="9">
        <f t="shared" si="81"/>
        <v>42420.74962962963</v>
      </c>
      <c r="L1755" s="9">
        <f t="shared" si="82"/>
        <v>42450.707962962959</v>
      </c>
      <c r="M1755" s="10">
        <f t="shared" si="83"/>
        <v>2016</v>
      </c>
      <c r="N1755" t="b">
        <v>0</v>
      </c>
      <c r="O1755">
        <v>35</v>
      </c>
      <c r="P1755" t="b">
        <v>1</v>
      </c>
      <c r="Q1755" t="s">
        <v>8283</v>
      </c>
    </row>
    <row r="1756" spans="1:17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s="9">
        <f t="shared" si="81"/>
        <v>42067.876770833333</v>
      </c>
      <c r="L1756" s="9">
        <f t="shared" si="82"/>
        <v>42097.835104166668</v>
      </c>
      <c r="M1756" s="10">
        <f t="shared" si="83"/>
        <v>2015</v>
      </c>
      <c r="N1756" t="b">
        <v>0</v>
      </c>
      <c r="O1756">
        <v>90</v>
      </c>
      <c r="P1756" t="b">
        <v>1</v>
      </c>
      <c r="Q1756" t="s">
        <v>8283</v>
      </c>
    </row>
    <row r="1757" spans="1:17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s="9">
        <f t="shared" si="81"/>
        <v>42252.788900462961</v>
      </c>
      <c r="L1757" s="9">
        <f t="shared" si="82"/>
        <v>42282.788900462961</v>
      </c>
      <c r="M1757" s="10">
        <f t="shared" si="83"/>
        <v>2015</v>
      </c>
      <c r="N1757" t="b">
        <v>0</v>
      </c>
      <c r="O1757">
        <v>4</v>
      </c>
      <c r="P1757" t="b">
        <v>1</v>
      </c>
      <c r="Q1757" t="s">
        <v>8283</v>
      </c>
    </row>
    <row r="1758" spans="1:17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s="9">
        <f t="shared" si="81"/>
        <v>42571.167465277773</v>
      </c>
      <c r="L1758" s="9">
        <f t="shared" si="82"/>
        <v>42611.167465277773</v>
      </c>
      <c r="M1758" s="10">
        <f t="shared" si="83"/>
        <v>2016</v>
      </c>
      <c r="N1758" t="b">
        <v>0</v>
      </c>
      <c r="O1758">
        <v>120</v>
      </c>
      <c r="P1758" t="b">
        <v>1</v>
      </c>
      <c r="Q1758" t="s">
        <v>8283</v>
      </c>
    </row>
    <row r="1759" spans="1:17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s="9">
        <f t="shared" si="81"/>
        <v>42733.827349537038</v>
      </c>
      <c r="L1759" s="9">
        <f t="shared" si="82"/>
        <v>42763.811805555553</v>
      </c>
      <c r="M1759" s="10">
        <f t="shared" si="83"/>
        <v>2017</v>
      </c>
      <c r="N1759" t="b">
        <v>0</v>
      </c>
      <c r="O1759">
        <v>14</v>
      </c>
      <c r="P1759" t="b">
        <v>1</v>
      </c>
      <c r="Q1759" t="s">
        <v>8283</v>
      </c>
    </row>
    <row r="1760" spans="1:17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s="9">
        <f t="shared" si="81"/>
        <v>42505.955925925926</v>
      </c>
      <c r="L1760" s="9">
        <f t="shared" si="82"/>
        <v>42565.955925925926</v>
      </c>
      <c r="M1760" s="10">
        <f t="shared" si="83"/>
        <v>2016</v>
      </c>
      <c r="N1760" t="b">
        <v>0</v>
      </c>
      <c r="O1760">
        <v>27</v>
      </c>
      <c r="P1760" t="b">
        <v>1</v>
      </c>
      <c r="Q1760" t="s">
        <v>8283</v>
      </c>
    </row>
    <row r="1761" spans="1:17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s="9">
        <f t="shared" si="81"/>
        <v>42068.829039351855</v>
      </c>
      <c r="L1761" s="9">
        <f t="shared" si="82"/>
        <v>42088.787372685183</v>
      </c>
      <c r="M1761" s="10">
        <f t="shared" si="83"/>
        <v>2015</v>
      </c>
      <c r="N1761" t="b">
        <v>0</v>
      </c>
      <c r="O1761">
        <v>49</v>
      </c>
      <c r="P1761" t="b">
        <v>1</v>
      </c>
      <c r="Q1761" t="s">
        <v>8283</v>
      </c>
    </row>
    <row r="1762" spans="1:17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s="9">
        <f t="shared" si="81"/>
        <v>42405.67260416667</v>
      </c>
      <c r="L1762" s="9">
        <f t="shared" si="82"/>
        <v>42425.67260416667</v>
      </c>
      <c r="M1762" s="10">
        <f t="shared" si="83"/>
        <v>2016</v>
      </c>
      <c r="N1762" t="b">
        <v>0</v>
      </c>
      <c r="O1762">
        <v>102</v>
      </c>
      <c r="P1762" t="b">
        <v>1</v>
      </c>
      <c r="Q1762" t="s">
        <v>8283</v>
      </c>
    </row>
    <row r="1763" spans="1:17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s="9">
        <f t="shared" si="81"/>
        <v>42209.567824074074</v>
      </c>
      <c r="L1763" s="9">
        <f t="shared" si="82"/>
        <v>42259.567824074074</v>
      </c>
      <c r="M1763" s="10">
        <f t="shared" si="83"/>
        <v>2015</v>
      </c>
      <c r="N1763" t="b">
        <v>0</v>
      </c>
      <c r="O1763">
        <v>3</v>
      </c>
      <c r="P1763" t="b">
        <v>1</v>
      </c>
      <c r="Q1763" t="s">
        <v>8283</v>
      </c>
    </row>
    <row r="1764" spans="1:17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s="9">
        <f t="shared" si="81"/>
        <v>42410.982002314813</v>
      </c>
      <c r="L1764" s="9">
        <f t="shared" si="82"/>
        <v>42440.982002314813</v>
      </c>
      <c r="M1764" s="10">
        <f t="shared" si="83"/>
        <v>2016</v>
      </c>
      <c r="N1764" t="b">
        <v>0</v>
      </c>
      <c r="O1764">
        <v>25</v>
      </c>
      <c r="P1764" t="b">
        <v>1</v>
      </c>
      <c r="Q1764" t="s">
        <v>8283</v>
      </c>
    </row>
    <row r="1765" spans="1:17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s="9">
        <f t="shared" si="81"/>
        <v>42636.868518518517</v>
      </c>
      <c r="L1765" s="9">
        <f t="shared" si="82"/>
        <v>42666.868518518517</v>
      </c>
      <c r="M1765" s="10">
        <f t="shared" si="83"/>
        <v>2016</v>
      </c>
      <c r="N1765" t="b">
        <v>0</v>
      </c>
      <c r="O1765">
        <v>118</v>
      </c>
      <c r="P1765" t="b">
        <v>1</v>
      </c>
      <c r="Q1765" t="s">
        <v>8283</v>
      </c>
    </row>
    <row r="1766" spans="1:17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s="9">
        <f t="shared" si="81"/>
        <v>41825.485868055555</v>
      </c>
      <c r="L1766" s="9">
        <f t="shared" si="82"/>
        <v>41854.485868055555</v>
      </c>
      <c r="M1766" s="10">
        <f t="shared" si="83"/>
        <v>2014</v>
      </c>
      <c r="N1766" t="b">
        <v>1</v>
      </c>
      <c r="O1766">
        <v>39</v>
      </c>
      <c r="P1766" t="b">
        <v>0</v>
      </c>
      <c r="Q1766" t="s">
        <v>8283</v>
      </c>
    </row>
    <row r="1767" spans="1:17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s="9">
        <f t="shared" si="81"/>
        <v>41834.980462962965</v>
      </c>
      <c r="L1767" s="9">
        <f t="shared" si="82"/>
        <v>41864.980462962965</v>
      </c>
      <c r="M1767" s="10">
        <f t="shared" si="83"/>
        <v>2014</v>
      </c>
      <c r="N1767" t="b">
        <v>1</v>
      </c>
      <c r="O1767">
        <v>103</v>
      </c>
      <c r="P1767" t="b">
        <v>0</v>
      </c>
      <c r="Q1767" t="s">
        <v>8283</v>
      </c>
    </row>
    <row r="1768" spans="1:17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s="9">
        <f t="shared" si="81"/>
        <v>41855.859814814816</v>
      </c>
      <c r="L1768" s="9">
        <f t="shared" si="82"/>
        <v>41876.859814814816</v>
      </c>
      <c r="M1768" s="10">
        <f t="shared" si="83"/>
        <v>2014</v>
      </c>
      <c r="N1768" t="b">
        <v>1</v>
      </c>
      <c r="O1768">
        <v>0</v>
      </c>
      <c r="P1768" t="b">
        <v>0</v>
      </c>
      <c r="Q1768" t="s">
        <v>8283</v>
      </c>
    </row>
    <row r="1769" spans="1:17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s="9">
        <f t="shared" si="81"/>
        <v>41824.658379629633</v>
      </c>
      <c r="L1769" s="9">
        <f t="shared" si="82"/>
        <v>41854.658379629633</v>
      </c>
      <c r="M1769" s="10">
        <f t="shared" si="83"/>
        <v>2014</v>
      </c>
      <c r="N1769" t="b">
        <v>1</v>
      </c>
      <c r="O1769">
        <v>39</v>
      </c>
      <c r="P1769" t="b">
        <v>0</v>
      </c>
      <c r="Q1769" t="s">
        <v>8283</v>
      </c>
    </row>
    <row r="1770" spans="1:17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s="9">
        <f t="shared" si="81"/>
        <v>41849.560694444444</v>
      </c>
      <c r="L1770" s="9">
        <f t="shared" si="82"/>
        <v>41909.560694444444</v>
      </c>
      <c r="M1770" s="10">
        <f t="shared" si="83"/>
        <v>2014</v>
      </c>
      <c r="N1770" t="b">
        <v>1</v>
      </c>
      <c r="O1770">
        <v>15</v>
      </c>
      <c r="P1770" t="b">
        <v>0</v>
      </c>
      <c r="Q1770" t="s">
        <v>8283</v>
      </c>
    </row>
    <row r="1771" spans="1:17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s="9">
        <f t="shared" si="81"/>
        <v>41987.818969907406</v>
      </c>
      <c r="L1771" s="9">
        <f t="shared" si="82"/>
        <v>42017.818969907406</v>
      </c>
      <c r="M1771" s="10">
        <f t="shared" si="83"/>
        <v>2015</v>
      </c>
      <c r="N1771" t="b">
        <v>1</v>
      </c>
      <c r="O1771">
        <v>22</v>
      </c>
      <c r="P1771" t="b">
        <v>0</v>
      </c>
      <c r="Q1771" t="s">
        <v>8283</v>
      </c>
    </row>
    <row r="1772" spans="1:17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s="9">
        <f t="shared" si="81"/>
        <v>41891.780023148152</v>
      </c>
      <c r="L1772" s="9">
        <f t="shared" si="82"/>
        <v>41926.780023148152</v>
      </c>
      <c r="M1772" s="10">
        <f t="shared" si="83"/>
        <v>2014</v>
      </c>
      <c r="N1772" t="b">
        <v>1</v>
      </c>
      <c r="O1772">
        <v>92</v>
      </c>
      <c r="P1772" t="b">
        <v>0</v>
      </c>
      <c r="Q1772" t="s">
        <v>8283</v>
      </c>
    </row>
    <row r="1773" spans="1:17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s="9">
        <f t="shared" si="81"/>
        <v>41905.979629629634</v>
      </c>
      <c r="L1773" s="9">
        <f t="shared" si="82"/>
        <v>41935.979629629634</v>
      </c>
      <c r="M1773" s="10">
        <f t="shared" si="83"/>
        <v>2014</v>
      </c>
      <c r="N1773" t="b">
        <v>1</v>
      </c>
      <c r="O1773">
        <v>25</v>
      </c>
      <c r="P1773" t="b">
        <v>0</v>
      </c>
      <c r="Q1773" t="s">
        <v>8283</v>
      </c>
    </row>
    <row r="1774" spans="1:17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s="9">
        <f t="shared" si="81"/>
        <v>41766.718009259261</v>
      </c>
      <c r="L1774" s="9">
        <f t="shared" si="82"/>
        <v>41826.718009259261</v>
      </c>
      <c r="M1774" s="10">
        <f t="shared" si="83"/>
        <v>2014</v>
      </c>
      <c r="N1774" t="b">
        <v>1</v>
      </c>
      <c r="O1774">
        <v>19</v>
      </c>
      <c r="P1774" t="b">
        <v>0</v>
      </c>
      <c r="Q1774" t="s">
        <v>8283</v>
      </c>
    </row>
    <row r="1775" spans="1:17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s="9">
        <f t="shared" si="81"/>
        <v>41978.760393518518</v>
      </c>
      <c r="L1775" s="9">
        <f t="shared" si="82"/>
        <v>42023.760393518518</v>
      </c>
      <c r="M1775" s="10">
        <f t="shared" si="83"/>
        <v>2015</v>
      </c>
      <c r="N1775" t="b">
        <v>1</v>
      </c>
      <c r="O1775">
        <v>19</v>
      </c>
      <c r="P1775" t="b">
        <v>0</v>
      </c>
      <c r="Q1775" t="s">
        <v>8283</v>
      </c>
    </row>
    <row r="1776" spans="1:17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s="9">
        <f t="shared" si="81"/>
        <v>41930.218657407408</v>
      </c>
      <c r="L1776" s="9">
        <f t="shared" si="82"/>
        <v>41972.624305555553</v>
      </c>
      <c r="M1776" s="10">
        <f t="shared" si="83"/>
        <v>2014</v>
      </c>
      <c r="N1776" t="b">
        <v>1</v>
      </c>
      <c r="O1776">
        <v>13</v>
      </c>
      <c r="P1776" t="b">
        <v>0</v>
      </c>
      <c r="Q1776" t="s">
        <v>8283</v>
      </c>
    </row>
    <row r="1777" spans="1:17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s="9">
        <f t="shared" si="81"/>
        <v>41891.976388888892</v>
      </c>
      <c r="L1777" s="9">
        <f t="shared" si="82"/>
        <v>41936.976388888892</v>
      </c>
      <c r="M1777" s="10">
        <f t="shared" si="83"/>
        <v>2014</v>
      </c>
      <c r="N1777" t="b">
        <v>1</v>
      </c>
      <c r="O1777">
        <v>124</v>
      </c>
      <c r="P1777" t="b">
        <v>0</v>
      </c>
      <c r="Q1777" t="s">
        <v>8283</v>
      </c>
    </row>
    <row r="1778" spans="1:17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s="9">
        <f t="shared" si="81"/>
        <v>41905.95684027778</v>
      </c>
      <c r="L1778" s="9">
        <f t="shared" si="82"/>
        <v>41941.95684027778</v>
      </c>
      <c r="M1778" s="10">
        <f t="shared" si="83"/>
        <v>2014</v>
      </c>
      <c r="N1778" t="b">
        <v>1</v>
      </c>
      <c r="O1778">
        <v>4</v>
      </c>
      <c r="P1778" t="b">
        <v>0</v>
      </c>
      <c r="Q1778" t="s">
        <v>8283</v>
      </c>
    </row>
    <row r="1779" spans="1:17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s="9">
        <f t="shared" si="81"/>
        <v>42025.357094907406</v>
      </c>
      <c r="L1779" s="9">
        <f t="shared" si="82"/>
        <v>42055.357094907406</v>
      </c>
      <c r="M1779" s="10">
        <f t="shared" si="83"/>
        <v>2015</v>
      </c>
      <c r="N1779" t="b">
        <v>1</v>
      </c>
      <c r="O1779">
        <v>10</v>
      </c>
      <c r="P1779" t="b">
        <v>0</v>
      </c>
      <c r="Q1779" t="s">
        <v>8283</v>
      </c>
    </row>
    <row r="1780" spans="1:17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s="9">
        <f t="shared" si="81"/>
        <v>42045.86336805555</v>
      </c>
      <c r="L1780" s="9">
        <f t="shared" si="82"/>
        <v>42090.821701388893</v>
      </c>
      <c r="M1780" s="10">
        <f t="shared" si="83"/>
        <v>2015</v>
      </c>
      <c r="N1780" t="b">
        <v>1</v>
      </c>
      <c r="O1780">
        <v>15</v>
      </c>
      <c r="P1780" t="b">
        <v>0</v>
      </c>
      <c r="Q1780" t="s">
        <v>8283</v>
      </c>
    </row>
    <row r="1781" spans="1:17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s="9">
        <f t="shared" si="81"/>
        <v>42585.691898148143</v>
      </c>
      <c r="L1781" s="9">
        <f t="shared" si="82"/>
        <v>42615.691898148143</v>
      </c>
      <c r="M1781" s="10">
        <f t="shared" si="83"/>
        <v>2016</v>
      </c>
      <c r="N1781" t="b">
        <v>1</v>
      </c>
      <c r="O1781">
        <v>38</v>
      </c>
      <c r="P1781" t="b">
        <v>0</v>
      </c>
      <c r="Q1781" t="s">
        <v>8283</v>
      </c>
    </row>
    <row r="1782" spans="1:17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s="9">
        <f t="shared" si="81"/>
        <v>42493.600810185191</v>
      </c>
      <c r="L1782" s="9">
        <f t="shared" si="82"/>
        <v>42553.600810185191</v>
      </c>
      <c r="M1782" s="10">
        <f t="shared" si="83"/>
        <v>2016</v>
      </c>
      <c r="N1782" t="b">
        <v>1</v>
      </c>
      <c r="O1782">
        <v>152</v>
      </c>
      <c r="P1782" t="b">
        <v>0</v>
      </c>
      <c r="Q1782" t="s">
        <v>8283</v>
      </c>
    </row>
    <row r="1783" spans="1:17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s="9">
        <f t="shared" si="81"/>
        <v>42597.617418981477</v>
      </c>
      <c r="L1783" s="9">
        <f t="shared" si="82"/>
        <v>42628.617418981477</v>
      </c>
      <c r="M1783" s="10">
        <f t="shared" si="83"/>
        <v>2016</v>
      </c>
      <c r="N1783" t="b">
        <v>1</v>
      </c>
      <c r="O1783">
        <v>24</v>
      </c>
      <c r="P1783" t="b">
        <v>0</v>
      </c>
      <c r="Q1783" t="s">
        <v>8283</v>
      </c>
    </row>
    <row r="1784" spans="1:17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s="9">
        <f t="shared" si="81"/>
        <v>42388.575104166666</v>
      </c>
      <c r="L1784" s="9">
        <f t="shared" si="82"/>
        <v>42421.575104166666</v>
      </c>
      <c r="M1784" s="10">
        <f t="shared" si="83"/>
        <v>2016</v>
      </c>
      <c r="N1784" t="b">
        <v>1</v>
      </c>
      <c r="O1784">
        <v>76</v>
      </c>
      <c r="P1784" t="b">
        <v>0</v>
      </c>
      <c r="Q1784" t="s">
        <v>8283</v>
      </c>
    </row>
    <row r="1785" spans="1:17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s="9">
        <f t="shared" si="81"/>
        <v>42115.949976851851</v>
      </c>
      <c r="L1785" s="9">
        <f t="shared" si="82"/>
        <v>42145.949976851851</v>
      </c>
      <c r="M1785" s="10">
        <f t="shared" si="83"/>
        <v>2015</v>
      </c>
      <c r="N1785" t="b">
        <v>1</v>
      </c>
      <c r="O1785">
        <v>185</v>
      </c>
      <c r="P1785" t="b">
        <v>0</v>
      </c>
      <c r="Q1785" t="s">
        <v>8283</v>
      </c>
    </row>
    <row r="1786" spans="1:17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s="9">
        <f t="shared" si="81"/>
        <v>42003.655555555553</v>
      </c>
      <c r="L1786" s="9">
        <f t="shared" si="82"/>
        <v>42035.142361111109</v>
      </c>
      <c r="M1786" s="10">
        <f t="shared" si="83"/>
        <v>2015</v>
      </c>
      <c r="N1786" t="b">
        <v>1</v>
      </c>
      <c r="O1786">
        <v>33</v>
      </c>
      <c r="P1786" t="b">
        <v>0</v>
      </c>
      <c r="Q1786" t="s">
        <v>8283</v>
      </c>
    </row>
    <row r="1787" spans="1:17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s="9">
        <f t="shared" si="81"/>
        <v>41897.134895833333</v>
      </c>
      <c r="L1787" s="9">
        <f t="shared" si="82"/>
        <v>41928</v>
      </c>
      <c r="M1787" s="10">
        <f t="shared" si="83"/>
        <v>2014</v>
      </c>
      <c r="N1787" t="b">
        <v>1</v>
      </c>
      <c r="O1787">
        <v>108</v>
      </c>
      <c r="P1787" t="b">
        <v>0</v>
      </c>
      <c r="Q1787" t="s">
        <v>8283</v>
      </c>
    </row>
    <row r="1788" spans="1:17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s="9">
        <f t="shared" si="81"/>
        <v>41958.550659722227</v>
      </c>
      <c r="L1788" s="9">
        <f t="shared" si="82"/>
        <v>41988.550659722227</v>
      </c>
      <c r="M1788" s="10">
        <f t="shared" si="83"/>
        <v>2014</v>
      </c>
      <c r="N1788" t="b">
        <v>1</v>
      </c>
      <c r="O1788">
        <v>29</v>
      </c>
      <c r="P1788" t="b">
        <v>0</v>
      </c>
      <c r="Q1788" t="s">
        <v>8283</v>
      </c>
    </row>
    <row r="1789" spans="1:17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s="9">
        <f t="shared" si="81"/>
        <v>42068.65552083333</v>
      </c>
      <c r="L1789" s="9">
        <f t="shared" si="82"/>
        <v>42098.613854166666</v>
      </c>
      <c r="M1789" s="10">
        <f t="shared" si="83"/>
        <v>2015</v>
      </c>
      <c r="N1789" t="b">
        <v>1</v>
      </c>
      <c r="O1789">
        <v>24</v>
      </c>
      <c r="P1789" t="b">
        <v>0</v>
      </c>
      <c r="Q1789" t="s">
        <v>8283</v>
      </c>
    </row>
    <row r="1790" spans="1:17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s="9">
        <f t="shared" si="81"/>
        <v>41913.94840277778</v>
      </c>
      <c r="L1790" s="9">
        <f t="shared" si="82"/>
        <v>41943.94840277778</v>
      </c>
      <c r="M1790" s="10">
        <f t="shared" si="83"/>
        <v>2014</v>
      </c>
      <c r="N1790" t="b">
        <v>1</v>
      </c>
      <c r="O1790">
        <v>4</v>
      </c>
      <c r="P1790" t="b">
        <v>0</v>
      </c>
      <c r="Q1790" t="s">
        <v>8283</v>
      </c>
    </row>
    <row r="1791" spans="1:17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s="9">
        <f t="shared" si="81"/>
        <v>41956.250034722223</v>
      </c>
      <c r="L1791" s="9">
        <f t="shared" si="82"/>
        <v>42016.250034722223</v>
      </c>
      <c r="M1791" s="10">
        <f t="shared" si="83"/>
        <v>2015</v>
      </c>
      <c r="N1791" t="b">
        <v>1</v>
      </c>
      <c r="O1791">
        <v>4</v>
      </c>
      <c r="P1791" t="b">
        <v>0</v>
      </c>
      <c r="Q1791" t="s">
        <v>8283</v>
      </c>
    </row>
    <row r="1792" spans="1:17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s="9">
        <f t="shared" si="81"/>
        <v>42010.674513888895</v>
      </c>
      <c r="L1792" s="9">
        <f t="shared" si="82"/>
        <v>42040.674513888895</v>
      </c>
      <c r="M1792" s="10">
        <f t="shared" si="83"/>
        <v>2015</v>
      </c>
      <c r="N1792" t="b">
        <v>1</v>
      </c>
      <c r="O1792">
        <v>15</v>
      </c>
      <c r="P1792" t="b">
        <v>0</v>
      </c>
      <c r="Q1792" t="s">
        <v>8283</v>
      </c>
    </row>
    <row r="1793" spans="1:17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s="9">
        <f t="shared" si="81"/>
        <v>41973.740335648152</v>
      </c>
      <c r="L1793" s="9">
        <f t="shared" si="82"/>
        <v>42033.740335648152</v>
      </c>
      <c r="M1793" s="10">
        <f t="shared" si="83"/>
        <v>2015</v>
      </c>
      <c r="N1793" t="b">
        <v>1</v>
      </c>
      <c r="O1793">
        <v>4</v>
      </c>
      <c r="P1793" t="b">
        <v>0</v>
      </c>
      <c r="Q1793" t="s">
        <v>8283</v>
      </c>
    </row>
    <row r="1794" spans="1:17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s="9">
        <f t="shared" si="81"/>
        <v>42189.031041666662</v>
      </c>
      <c r="L1794" s="9">
        <f t="shared" si="82"/>
        <v>42226.290972222225</v>
      </c>
      <c r="M1794" s="10">
        <f t="shared" si="83"/>
        <v>2015</v>
      </c>
      <c r="N1794" t="b">
        <v>1</v>
      </c>
      <c r="O1794">
        <v>139</v>
      </c>
      <c r="P1794" t="b">
        <v>0</v>
      </c>
      <c r="Q1794" t="s">
        <v>8283</v>
      </c>
    </row>
    <row r="1795" spans="1:17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s="9">
        <f t="shared" ref="K1795:K1858" si="84">(((J1795/60)/60)/24)+DATE(1970,1,1)</f>
        <v>41940.89166666667</v>
      </c>
      <c r="L1795" s="9">
        <f t="shared" ref="L1795:L1858" si="85">(((I1795/60)/60)/24)+DATE(1970,1,1)</f>
        <v>41970.933333333334</v>
      </c>
      <c r="M1795" s="10">
        <f t="shared" ref="M1795:M1858" si="86">YEAR(L1795)</f>
        <v>2014</v>
      </c>
      <c r="N1795" t="b">
        <v>1</v>
      </c>
      <c r="O1795">
        <v>2</v>
      </c>
      <c r="P1795" t="b">
        <v>0</v>
      </c>
      <c r="Q1795" t="s">
        <v>8283</v>
      </c>
    </row>
    <row r="1796" spans="1:17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s="9">
        <f t="shared" si="84"/>
        <v>42011.551180555558</v>
      </c>
      <c r="L1796" s="9">
        <f t="shared" si="85"/>
        <v>42046.551180555558</v>
      </c>
      <c r="M1796" s="10">
        <f t="shared" si="86"/>
        <v>2015</v>
      </c>
      <c r="N1796" t="b">
        <v>1</v>
      </c>
      <c r="O1796">
        <v>18</v>
      </c>
      <c r="P1796" t="b">
        <v>0</v>
      </c>
      <c r="Q1796" t="s">
        <v>8283</v>
      </c>
    </row>
    <row r="1797" spans="1:17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s="9">
        <f t="shared" si="84"/>
        <v>42628.288668981477</v>
      </c>
      <c r="L1797" s="9">
        <f t="shared" si="85"/>
        <v>42657.666666666672</v>
      </c>
      <c r="M1797" s="10">
        <f t="shared" si="86"/>
        <v>2016</v>
      </c>
      <c r="N1797" t="b">
        <v>1</v>
      </c>
      <c r="O1797">
        <v>81</v>
      </c>
      <c r="P1797" t="b">
        <v>0</v>
      </c>
      <c r="Q1797" t="s">
        <v>8283</v>
      </c>
    </row>
    <row r="1798" spans="1:17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s="9">
        <f t="shared" si="84"/>
        <v>42515.439421296294</v>
      </c>
      <c r="L1798" s="9">
        <f t="shared" si="85"/>
        <v>42575.439421296294</v>
      </c>
      <c r="M1798" s="10">
        <f t="shared" si="86"/>
        <v>2016</v>
      </c>
      <c r="N1798" t="b">
        <v>1</v>
      </c>
      <c r="O1798">
        <v>86</v>
      </c>
      <c r="P1798" t="b">
        <v>0</v>
      </c>
      <c r="Q1798" t="s">
        <v>8283</v>
      </c>
    </row>
    <row r="1799" spans="1:17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s="9">
        <f t="shared" si="84"/>
        <v>42689.56931712963</v>
      </c>
      <c r="L1799" s="9">
        <f t="shared" si="85"/>
        <v>42719.56931712963</v>
      </c>
      <c r="M1799" s="10">
        <f t="shared" si="86"/>
        <v>2016</v>
      </c>
      <c r="N1799" t="b">
        <v>1</v>
      </c>
      <c r="O1799">
        <v>140</v>
      </c>
      <c r="P1799" t="b">
        <v>0</v>
      </c>
      <c r="Q1799" t="s">
        <v>8283</v>
      </c>
    </row>
    <row r="1800" spans="1:17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s="9">
        <f t="shared" si="84"/>
        <v>42344.32677083333</v>
      </c>
      <c r="L1800" s="9">
        <f t="shared" si="85"/>
        <v>42404.32677083333</v>
      </c>
      <c r="M1800" s="10">
        <f t="shared" si="86"/>
        <v>2016</v>
      </c>
      <c r="N1800" t="b">
        <v>1</v>
      </c>
      <c r="O1800">
        <v>37</v>
      </c>
      <c r="P1800" t="b">
        <v>0</v>
      </c>
      <c r="Q1800" t="s">
        <v>8283</v>
      </c>
    </row>
    <row r="1801" spans="1:17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s="9">
        <f t="shared" si="84"/>
        <v>41934.842685185184</v>
      </c>
      <c r="L1801" s="9">
        <f t="shared" si="85"/>
        <v>41954.884351851855</v>
      </c>
      <c r="M1801" s="10">
        <f t="shared" si="86"/>
        <v>2014</v>
      </c>
      <c r="N1801" t="b">
        <v>1</v>
      </c>
      <c r="O1801">
        <v>6</v>
      </c>
      <c r="P1801" t="b">
        <v>0</v>
      </c>
      <c r="Q1801" t="s">
        <v>8283</v>
      </c>
    </row>
    <row r="1802" spans="1:17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s="9">
        <f t="shared" si="84"/>
        <v>42623.606134259258</v>
      </c>
      <c r="L1802" s="9">
        <f t="shared" si="85"/>
        <v>42653.606134259258</v>
      </c>
      <c r="M1802" s="10">
        <f t="shared" si="86"/>
        <v>2016</v>
      </c>
      <c r="N1802" t="b">
        <v>1</v>
      </c>
      <c r="O1802">
        <v>113</v>
      </c>
      <c r="P1802" t="b">
        <v>0</v>
      </c>
      <c r="Q1802" t="s">
        <v>8283</v>
      </c>
    </row>
    <row r="1803" spans="1:17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s="9">
        <f t="shared" si="84"/>
        <v>42321.660509259258</v>
      </c>
      <c r="L1803" s="9">
        <f t="shared" si="85"/>
        <v>42353.506944444445</v>
      </c>
      <c r="M1803" s="10">
        <f t="shared" si="86"/>
        <v>2015</v>
      </c>
      <c r="N1803" t="b">
        <v>1</v>
      </c>
      <c r="O1803">
        <v>37</v>
      </c>
      <c r="P1803" t="b">
        <v>0</v>
      </c>
      <c r="Q1803" t="s">
        <v>8283</v>
      </c>
    </row>
    <row r="1804" spans="1:17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s="9">
        <f t="shared" si="84"/>
        <v>42159.47256944445</v>
      </c>
      <c r="L1804" s="9">
        <f t="shared" si="85"/>
        <v>42182.915972222225</v>
      </c>
      <c r="M1804" s="10">
        <f t="shared" si="86"/>
        <v>2015</v>
      </c>
      <c r="N1804" t="b">
        <v>1</v>
      </c>
      <c r="O1804">
        <v>18</v>
      </c>
      <c r="P1804" t="b">
        <v>0</v>
      </c>
      <c r="Q1804" t="s">
        <v>8283</v>
      </c>
    </row>
    <row r="1805" spans="1:17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s="9">
        <f t="shared" si="84"/>
        <v>42018.071550925932</v>
      </c>
      <c r="L1805" s="9">
        <f t="shared" si="85"/>
        <v>42049.071550925932</v>
      </c>
      <c r="M1805" s="10">
        <f t="shared" si="86"/>
        <v>2015</v>
      </c>
      <c r="N1805" t="b">
        <v>1</v>
      </c>
      <c r="O1805">
        <v>75</v>
      </c>
      <c r="P1805" t="b">
        <v>0</v>
      </c>
      <c r="Q1805" t="s">
        <v>8283</v>
      </c>
    </row>
    <row r="1806" spans="1:17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s="9">
        <f t="shared" si="84"/>
        <v>42282.678287037037</v>
      </c>
      <c r="L1806" s="9">
        <f t="shared" si="85"/>
        <v>42322.719953703709</v>
      </c>
      <c r="M1806" s="10">
        <f t="shared" si="86"/>
        <v>2015</v>
      </c>
      <c r="N1806" t="b">
        <v>1</v>
      </c>
      <c r="O1806">
        <v>52</v>
      </c>
      <c r="P1806" t="b">
        <v>0</v>
      </c>
      <c r="Q1806" t="s">
        <v>8283</v>
      </c>
    </row>
    <row r="1807" spans="1:17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s="9">
        <f t="shared" si="84"/>
        <v>42247.803912037038</v>
      </c>
      <c r="L1807" s="9">
        <f t="shared" si="85"/>
        <v>42279.75</v>
      </c>
      <c r="M1807" s="10">
        <f t="shared" si="86"/>
        <v>2015</v>
      </c>
      <c r="N1807" t="b">
        <v>1</v>
      </c>
      <c r="O1807">
        <v>122</v>
      </c>
      <c r="P1807" t="b">
        <v>0</v>
      </c>
      <c r="Q1807" t="s">
        <v>8283</v>
      </c>
    </row>
    <row r="1808" spans="1:17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s="9">
        <f t="shared" si="84"/>
        <v>41877.638298611113</v>
      </c>
      <c r="L1808" s="9">
        <f t="shared" si="85"/>
        <v>41912.638298611113</v>
      </c>
      <c r="M1808" s="10">
        <f t="shared" si="86"/>
        <v>2014</v>
      </c>
      <c r="N1808" t="b">
        <v>1</v>
      </c>
      <c r="O1808">
        <v>8</v>
      </c>
      <c r="P1808" t="b">
        <v>0</v>
      </c>
      <c r="Q1808" t="s">
        <v>8283</v>
      </c>
    </row>
    <row r="1809" spans="1:17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s="9">
        <f t="shared" si="84"/>
        <v>41880.068437499998</v>
      </c>
      <c r="L1809" s="9">
        <f t="shared" si="85"/>
        <v>41910.068437499998</v>
      </c>
      <c r="M1809" s="10">
        <f t="shared" si="86"/>
        <v>2014</v>
      </c>
      <c r="N1809" t="b">
        <v>1</v>
      </c>
      <c r="O1809">
        <v>8</v>
      </c>
      <c r="P1809" t="b">
        <v>0</v>
      </c>
      <c r="Q1809" t="s">
        <v>8283</v>
      </c>
    </row>
    <row r="1810" spans="1:17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s="9">
        <f t="shared" si="84"/>
        <v>42742.680902777778</v>
      </c>
      <c r="L1810" s="9">
        <f t="shared" si="85"/>
        <v>42777.680902777778</v>
      </c>
      <c r="M1810" s="10">
        <f t="shared" si="86"/>
        <v>2017</v>
      </c>
      <c r="N1810" t="b">
        <v>1</v>
      </c>
      <c r="O1810">
        <v>96</v>
      </c>
      <c r="P1810" t="b">
        <v>0</v>
      </c>
      <c r="Q1810" t="s">
        <v>8283</v>
      </c>
    </row>
    <row r="1811" spans="1:17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s="9">
        <f t="shared" si="84"/>
        <v>42029.907858796301</v>
      </c>
      <c r="L1811" s="9">
        <f t="shared" si="85"/>
        <v>42064.907858796301</v>
      </c>
      <c r="M1811" s="10">
        <f t="shared" si="86"/>
        <v>2015</v>
      </c>
      <c r="N1811" t="b">
        <v>1</v>
      </c>
      <c r="O1811">
        <v>9</v>
      </c>
      <c r="P1811" t="b">
        <v>0</v>
      </c>
      <c r="Q1811" t="s">
        <v>8283</v>
      </c>
    </row>
    <row r="1812" spans="1:17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s="9">
        <f t="shared" si="84"/>
        <v>41860.91002314815</v>
      </c>
      <c r="L1812" s="9">
        <f t="shared" si="85"/>
        <v>41872.91002314815</v>
      </c>
      <c r="M1812" s="10">
        <f t="shared" si="86"/>
        <v>2014</v>
      </c>
      <c r="N1812" t="b">
        <v>0</v>
      </c>
      <c r="O1812">
        <v>2</v>
      </c>
      <c r="P1812" t="b">
        <v>0</v>
      </c>
      <c r="Q1812" t="s">
        <v>8283</v>
      </c>
    </row>
    <row r="1813" spans="1:17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s="9">
        <f t="shared" si="84"/>
        <v>41876.433680555558</v>
      </c>
      <c r="L1813" s="9">
        <f t="shared" si="85"/>
        <v>41936.166666666664</v>
      </c>
      <c r="M1813" s="10">
        <f t="shared" si="86"/>
        <v>2014</v>
      </c>
      <c r="N1813" t="b">
        <v>0</v>
      </c>
      <c r="O1813">
        <v>26</v>
      </c>
      <c r="P1813" t="b">
        <v>0</v>
      </c>
      <c r="Q1813" t="s">
        <v>8283</v>
      </c>
    </row>
    <row r="1814" spans="1:17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s="9">
        <f t="shared" si="84"/>
        <v>42524.318703703699</v>
      </c>
      <c r="L1814" s="9">
        <f t="shared" si="85"/>
        <v>42554.318703703699</v>
      </c>
      <c r="M1814" s="10">
        <f t="shared" si="86"/>
        <v>2016</v>
      </c>
      <c r="N1814" t="b">
        <v>0</v>
      </c>
      <c r="O1814">
        <v>23</v>
      </c>
      <c r="P1814" t="b">
        <v>0</v>
      </c>
      <c r="Q1814" t="s">
        <v>8283</v>
      </c>
    </row>
    <row r="1815" spans="1:17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s="9">
        <f t="shared" si="84"/>
        <v>41829.889027777775</v>
      </c>
      <c r="L1815" s="9">
        <f t="shared" si="85"/>
        <v>41859.889027777775</v>
      </c>
      <c r="M1815" s="10">
        <f t="shared" si="86"/>
        <v>2014</v>
      </c>
      <c r="N1815" t="b">
        <v>0</v>
      </c>
      <c r="O1815">
        <v>0</v>
      </c>
      <c r="P1815" t="b">
        <v>0</v>
      </c>
      <c r="Q1815" t="s">
        <v>8283</v>
      </c>
    </row>
    <row r="1816" spans="1:17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s="9">
        <f t="shared" si="84"/>
        <v>42033.314074074078</v>
      </c>
      <c r="L1816" s="9">
        <f t="shared" si="85"/>
        <v>42063.314074074078</v>
      </c>
      <c r="M1816" s="10">
        <f t="shared" si="86"/>
        <v>2015</v>
      </c>
      <c r="N1816" t="b">
        <v>0</v>
      </c>
      <c r="O1816">
        <v>140</v>
      </c>
      <c r="P1816" t="b">
        <v>0</v>
      </c>
      <c r="Q1816" t="s">
        <v>8283</v>
      </c>
    </row>
    <row r="1817" spans="1:17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s="9">
        <f t="shared" si="84"/>
        <v>42172.906678240746</v>
      </c>
      <c r="L1817" s="9">
        <f t="shared" si="85"/>
        <v>42186.906678240746</v>
      </c>
      <c r="M1817" s="10">
        <f t="shared" si="86"/>
        <v>2015</v>
      </c>
      <c r="N1817" t="b">
        <v>0</v>
      </c>
      <c r="O1817">
        <v>0</v>
      </c>
      <c r="P1817" t="b">
        <v>0</v>
      </c>
      <c r="Q1817" t="s">
        <v>8283</v>
      </c>
    </row>
    <row r="1818" spans="1:17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s="9">
        <f t="shared" si="84"/>
        <v>42548.876192129625</v>
      </c>
      <c r="L1818" s="9">
        <f t="shared" si="85"/>
        <v>42576.791666666672</v>
      </c>
      <c r="M1818" s="10">
        <f t="shared" si="86"/>
        <v>2016</v>
      </c>
      <c r="N1818" t="b">
        <v>0</v>
      </c>
      <c r="O1818">
        <v>6</v>
      </c>
      <c r="P1818" t="b">
        <v>0</v>
      </c>
      <c r="Q1818" t="s">
        <v>8283</v>
      </c>
    </row>
    <row r="1819" spans="1:17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s="9">
        <f t="shared" si="84"/>
        <v>42705.662118055552</v>
      </c>
      <c r="L1819" s="9">
        <f t="shared" si="85"/>
        <v>42765.290972222225</v>
      </c>
      <c r="M1819" s="10">
        <f t="shared" si="86"/>
        <v>2017</v>
      </c>
      <c r="N1819" t="b">
        <v>0</v>
      </c>
      <c r="O1819">
        <v>100</v>
      </c>
      <c r="P1819" t="b">
        <v>0</v>
      </c>
      <c r="Q1819" t="s">
        <v>8283</v>
      </c>
    </row>
    <row r="1820" spans="1:17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s="9">
        <f t="shared" si="84"/>
        <v>42067.234375</v>
      </c>
      <c r="L1820" s="9">
        <f t="shared" si="85"/>
        <v>42097.192708333328</v>
      </c>
      <c r="M1820" s="10">
        <f t="shared" si="86"/>
        <v>2015</v>
      </c>
      <c r="N1820" t="b">
        <v>0</v>
      </c>
      <c r="O1820">
        <v>0</v>
      </c>
      <c r="P1820" t="b">
        <v>0</v>
      </c>
      <c r="Q1820" t="s">
        <v>8283</v>
      </c>
    </row>
    <row r="1821" spans="1:17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s="9">
        <f t="shared" si="84"/>
        <v>41820.752268518518</v>
      </c>
      <c r="L1821" s="9">
        <f t="shared" si="85"/>
        <v>41850.752268518518</v>
      </c>
      <c r="M1821" s="10">
        <f t="shared" si="86"/>
        <v>2014</v>
      </c>
      <c r="N1821" t="b">
        <v>0</v>
      </c>
      <c r="O1821">
        <v>4</v>
      </c>
      <c r="P1821" t="b">
        <v>0</v>
      </c>
      <c r="Q1821" t="s">
        <v>8283</v>
      </c>
    </row>
    <row r="1822" spans="1:17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s="9">
        <f t="shared" si="84"/>
        <v>42065.084375000006</v>
      </c>
      <c r="L1822" s="9">
        <f t="shared" si="85"/>
        <v>42095.042708333334</v>
      </c>
      <c r="M1822" s="10">
        <f t="shared" si="86"/>
        <v>2015</v>
      </c>
      <c r="N1822" t="b">
        <v>0</v>
      </c>
      <c r="O1822">
        <v>8</v>
      </c>
      <c r="P1822" t="b">
        <v>0</v>
      </c>
      <c r="Q1822" t="s">
        <v>8283</v>
      </c>
    </row>
    <row r="1823" spans="1:17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s="9">
        <f t="shared" si="84"/>
        <v>40926.319062499999</v>
      </c>
      <c r="L1823" s="9">
        <f t="shared" si="85"/>
        <v>40971.319062499999</v>
      </c>
      <c r="M1823" s="10">
        <f t="shared" si="86"/>
        <v>2012</v>
      </c>
      <c r="N1823" t="b">
        <v>0</v>
      </c>
      <c r="O1823">
        <v>57</v>
      </c>
      <c r="P1823" t="b">
        <v>1</v>
      </c>
      <c r="Q1823" t="s">
        <v>8274</v>
      </c>
    </row>
    <row r="1824" spans="1:17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s="9">
        <f t="shared" si="84"/>
        <v>41634.797013888885</v>
      </c>
      <c r="L1824" s="9">
        <f t="shared" si="85"/>
        <v>41670.792361111111</v>
      </c>
      <c r="M1824" s="10">
        <f t="shared" si="86"/>
        <v>2014</v>
      </c>
      <c r="N1824" t="b">
        <v>0</v>
      </c>
      <c r="O1824">
        <v>11</v>
      </c>
      <c r="P1824" t="b">
        <v>1</v>
      </c>
      <c r="Q1824" t="s">
        <v>8274</v>
      </c>
    </row>
    <row r="1825" spans="1:17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s="9">
        <f t="shared" si="84"/>
        <v>41176.684907407405</v>
      </c>
      <c r="L1825" s="9">
        <f t="shared" si="85"/>
        <v>41206.684907407405</v>
      </c>
      <c r="M1825" s="10">
        <f t="shared" si="86"/>
        <v>2012</v>
      </c>
      <c r="N1825" t="b">
        <v>0</v>
      </c>
      <c r="O1825">
        <v>33</v>
      </c>
      <c r="P1825" t="b">
        <v>1</v>
      </c>
      <c r="Q1825" t="s">
        <v>8274</v>
      </c>
    </row>
    <row r="1826" spans="1:17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s="9">
        <f t="shared" si="84"/>
        <v>41626.916284722225</v>
      </c>
      <c r="L1826" s="9">
        <f t="shared" si="85"/>
        <v>41647.088888888888</v>
      </c>
      <c r="M1826" s="10">
        <f t="shared" si="86"/>
        <v>2014</v>
      </c>
      <c r="N1826" t="b">
        <v>0</v>
      </c>
      <c r="O1826">
        <v>40</v>
      </c>
      <c r="P1826" t="b">
        <v>1</v>
      </c>
      <c r="Q1826" t="s">
        <v>8274</v>
      </c>
    </row>
    <row r="1827" spans="1:17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s="9">
        <f t="shared" si="84"/>
        <v>41443.83452546296</v>
      </c>
      <c r="L1827" s="9">
        <f t="shared" si="85"/>
        <v>41466.83452546296</v>
      </c>
      <c r="M1827" s="10">
        <f t="shared" si="86"/>
        <v>2013</v>
      </c>
      <c r="N1827" t="b">
        <v>0</v>
      </c>
      <c r="O1827">
        <v>50</v>
      </c>
      <c r="P1827" t="b">
        <v>1</v>
      </c>
      <c r="Q1827" t="s">
        <v>8274</v>
      </c>
    </row>
    <row r="1828" spans="1:17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s="9">
        <f t="shared" si="84"/>
        <v>41657.923807870371</v>
      </c>
      <c r="L1828" s="9">
        <f t="shared" si="85"/>
        <v>41687.923807870371</v>
      </c>
      <c r="M1828" s="10">
        <f t="shared" si="86"/>
        <v>2014</v>
      </c>
      <c r="N1828" t="b">
        <v>0</v>
      </c>
      <c r="O1828">
        <v>38</v>
      </c>
      <c r="P1828" t="b">
        <v>1</v>
      </c>
      <c r="Q1828" t="s">
        <v>8274</v>
      </c>
    </row>
    <row r="1829" spans="1:17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s="9">
        <f t="shared" si="84"/>
        <v>40555.325937499998</v>
      </c>
      <c r="L1829" s="9">
        <f t="shared" si="85"/>
        <v>40605.325937499998</v>
      </c>
      <c r="M1829" s="10">
        <f t="shared" si="86"/>
        <v>2011</v>
      </c>
      <c r="N1829" t="b">
        <v>0</v>
      </c>
      <c r="O1829">
        <v>96</v>
      </c>
      <c r="P1829" t="b">
        <v>1</v>
      </c>
      <c r="Q1829" t="s">
        <v>8274</v>
      </c>
    </row>
    <row r="1830" spans="1:17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s="9">
        <f t="shared" si="84"/>
        <v>41736.899652777778</v>
      </c>
      <c r="L1830" s="9">
        <f t="shared" si="85"/>
        <v>41768.916666666664</v>
      </c>
      <c r="M1830" s="10">
        <f t="shared" si="86"/>
        <v>2014</v>
      </c>
      <c r="N1830" t="b">
        <v>0</v>
      </c>
      <c r="O1830">
        <v>48</v>
      </c>
      <c r="P1830" t="b">
        <v>1</v>
      </c>
      <c r="Q1830" t="s">
        <v>8274</v>
      </c>
    </row>
    <row r="1831" spans="1:17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s="9">
        <f t="shared" si="84"/>
        <v>40516.087627314817</v>
      </c>
      <c r="L1831" s="9">
        <f t="shared" si="85"/>
        <v>40564.916666666664</v>
      </c>
      <c r="M1831" s="10">
        <f t="shared" si="86"/>
        <v>2011</v>
      </c>
      <c r="N1831" t="b">
        <v>0</v>
      </c>
      <c r="O1831">
        <v>33</v>
      </c>
      <c r="P1831" t="b">
        <v>1</v>
      </c>
      <c r="Q1831" t="s">
        <v>8274</v>
      </c>
    </row>
    <row r="1832" spans="1:17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s="9">
        <f t="shared" si="84"/>
        <v>41664.684108796297</v>
      </c>
      <c r="L1832" s="9">
        <f t="shared" si="85"/>
        <v>41694.684108796297</v>
      </c>
      <c r="M1832" s="10">
        <f t="shared" si="86"/>
        <v>2014</v>
      </c>
      <c r="N1832" t="b">
        <v>0</v>
      </c>
      <c r="O1832">
        <v>226</v>
      </c>
      <c r="P1832" t="b">
        <v>1</v>
      </c>
      <c r="Q1832" t="s">
        <v>8274</v>
      </c>
    </row>
    <row r="1833" spans="1:17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s="9">
        <f t="shared" si="84"/>
        <v>41026.996099537035</v>
      </c>
      <c r="L1833" s="9">
        <f t="shared" si="85"/>
        <v>41041.996099537035</v>
      </c>
      <c r="M1833" s="10">
        <f t="shared" si="86"/>
        <v>2012</v>
      </c>
      <c r="N1833" t="b">
        <v>0</v>
      </c>
      <c r="O1833">
        <v>14</v>
      </c>
      <c r="P1833" t="b">
        <v>1</v>
      </c>
      <c r="Q1833" t="s">
        <v>8274</v>
      </c>
    </row>
    <row r="1834" spans="1:17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s="9">
        <f t="shared" si="84"/>
        <v>40576.539664351854</v>
      </c>
      <c r="L1834" s="9">
        <f t="shared" si="85"/>
        <v>40606.539664351854</v>
      </c>
      <c r="M1834" s="10">
        <f t="shared" si="86"/>
        <v>2011</v>
      </c>
      <c r="N1834" t="b">
        <v>0</v>
      </c>
      <c r="O1834">
        <v>20</v>
      </c>
      <c r="P1834" t="b">
        <v>1</v>
      </c>
      <c r="Q1834" t="s">
        <v>8274</v>
      </c>
    </row>
    <row r="1835" spans="1:17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s="9">
        <f t="shared" si="84"/>
        <v>41303.044016203705</v>
      </c>
      <c r="L1835" s="9">
        <f t="shared" si="85"/>
        <v>41335.332638888889</v>
      </c>
      <c r="M1835" s="10">
        <f t="shared" si="86"/>
        <v>2013</v>
      </c>
      <c r="N1835" t="b">
        <v>0</v>
      </c>
      <c r="O1835">
        <v>25</v>
      </c>
      <c r="P1835" t="b">
        <v>1</v>
      </c>
      <c r="Q1835" t="s">
        <v>8274</v>
      </c>
    </row>
    <row r="1836" spans="1:17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s="9">
        <f t="shared" si="84"/>
        <v>41988.964062500003</v>
      </c>
      <c r="L1836" s="9">
        <f t="shared" si="85"/>
        <v>42028.964062500003</v>
      </c>
      <c r="M1836" s="10">
        <f t="shared" si="86"/>
        <v>2015</v>
      </c>
      <c r="N1836" t="b">
        <v>0</v>
      </c>
      <c r="O1836">
        <v>90</v>
      </c>
      <c r="P1836" t="b">
        <v>1</v>
      </c>
      <c r="Q1836" t="s">
        <v>8274</v>
      </c>
    </row>
    <row r="1837" spans="1:17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s="9">
        <f t="shared" si="84"/>
        <v>42430.702210648145</v>
      </c>
      <c r="L1837" s="9">
        <f t="shared" si="85"/>
        <v>42460.660543981481</v>
      </c>
      <c r="M1837" s="10">
        <f t="shared" si="86"/>
        <v>2016</v>
      </c>
      <c r="N1837" t="b">
        <v>0</v>
      </c>
      <c r="O1837">
        <v>11</v>
      </c>
      <c r="P1837" t="b">
        <v>1</v>
      </c>
      <c r="Q1837" t="s">
        <v>8274</v>
      </c>
    </row>
    <row r="1838" spans="1:17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s="9">
        <f t="shared" si="84"/>
        <v>41305.809363425928</v>
      </c>
      <c r="L1838" s="9">
        <f t="shared" si="85"/>
        <v>41322.809363425928</v>
      </c>
      <c r="M1838" s="10">
        <f t="shared" si="86"/>
        <v>2013</v>
      </c>
      <c r="N1838" t="b">
        <v>0</v>
      </c>
      <c r="O1838">
        <v>55</v>
      </c>
      <c r="P1838" t="b">
        <v>1</v>
      </c>
      <c r="Q1838" t="s">
        <v>8274</v>
      </c>
    </row>
    <row r="1839" spans="1:17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s="9">
        <f t="shared" si="84"/>
        <v>40926.047858796301</v>
      </c>
      <c r="L1839" s="9">
        <f t="shared" si="85"/>
        <v>40986.006192129629</v>
      </c>
      <c r="M1839" s="10">
        <f t="shared" si="86"/>
        <v>2012</v>
      </c>
      <c r="N1839" t="b">
        <v>0</v>
      </c>
      <c r="O1839">
        <v>30</v>
      </c>
      <c r="P1839" t="b">
        <v>1</v>
      </c>
      <c r="Q1839" t="s">
        <v>8274</v>
      </c>
    </row>
    <row r="1840" spans="1:17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s="9">
        <f t="shared" si="84"/>
        <v>40788.786539351851</v>
      </c>
      <c r="L1840" s="9">
        <f t="shared" si="85"/>
        <v>40817.125</v>
      </c>
      <c r="M1840" s="10">
        <f t="shared" si="86"/>
        <v>2011</v>
      </c>
      <c r="N1840" t="b">
        <v>0</v>
      </c>
      <c r="O1840">
        <v>28</v>
      </c>
      <c r="P1840" t="b">
        <v>1</v>
      </c>
      <c r="Q1840" t="s">
        <v>8274</v>
      </c>
    </row>
    <row r="1841" spans="1:17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s="9">
        <f t="shared" si="84"/>
        <v>42614.722013888888</v>
      </c>
      <c r="L1841" s="9">
        <f t="shared" si="85"/>
        <v>42644.722013888888</v>
      </c>
      <c r="M1841" s="10">
        <f t="shared" si="86"/>
        <v>2016</v>
      </c>
      <c r="N1841" t="b">
        <v>0</v>
      </c>
      <c r="O1841">
        <v>45</v>
      </c>
      <c r="P1841" t="b">
        <v>1</v>
      </c>
      <c r="Q1841" t="s">
        <v>8274</v>
      </c>
    </row>
    <row r="1842" spans="1:17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s="9">
        <f t="shared" si="84"/>
        <v>41382.096180555556</v>
      </c>
      <c r="L1842" s="9">
        <f t="shared" si="85"/>
        <v>41401.207638888889</v>
      </c>
      <c r="M1842" s="10">
        <f t="shared" si="86"/>
        <v>2013</v>
      </c>
      <c r="N1842" t="b">
        <v>0</v>
      </c>
      <c r="O1842">
        <v>13</v>
      </c>
      <c r="P1842" t="b">
        <v>1</v>
      </c>
      <c r="Q1842" t="s">
        <v>8274</v>
      </c>
    </row>
    <row r="1843" spans="1:17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s="9">
        <f t="shared" si="84"/>
        <v>41745.84542824074</v>
      </c>
      <c r="L1843" s="9">
        <f t="shared" si="85"/>
        <v>41779.207638888889</v>
      </c>
      <c r="M1843" s="10">
        <f t="shared" si="86"/>
        <v>2014</v>
      </c>
      <c r="N1843" t="b">
        <v>0</v>
      </c>
      <c r="O1843">
        <v>40</v>
      </c>
      <c r="P1843" t="b">
        <v>1</v>
      </c>
      <c r="Q1843" t="s">
        <v>8274</v>
      </c>
    </row>
    <row r="1844" spans="1:17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s="9">
        <f t="shared" si="84"/>
        <v>42031.631724537037</v>
      </c>
      <c r="L1844" s="9">
        <f t="shared" si="85"/>
        <v>42065.249305555553</v>
      </c>
      <c r="M1844" s="10">
        <f t="shared" si="86"/>
        <v>2015</v>
      </c>
      <c r="N1844" t="b">
        <v>0</v>
      </c>
      <c r="O1844">
        <v>21</v>
      </c>
      <c r="P1844" t="b">
        <v>1</v>
      </c>
      <c r="Q1844" t="s">
        <v>8274</v>
      </c>
    </row>
    <row r="1845" spans="1:17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s="9">
        <f t="shared" si="84"/>
        <v>40564.994837962964</v>
      </c>
      <c r="L1845" s="9">
        <f t="shared" si="85"/>
        <v>40594.994837962964</v>
      </c>
      <c r="M1845" s="10">
        <f t="shared" si="86"/>
        <v>2011</v>
      </c>
      <c r="N1845" t="b">
        <v>0</v>
      </c>
      <c r="O1845">
        <v>134</v>
      </c>
      <c r="P1845" t="b">
        <v>1</v>
      </c>
      <c r="Q1845" t="s">
        <v>8274</v>
      </c>
    </row>
    <row r="1846" spans="1:17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s="9">
        <f t="shared" si="84"/>
        <v>40666.973541666666</v>
      </c>
      <c r="L1846" s="9">
        <f t="shared" si="85"/>
        <v>40705.125</v>
      </c>
      <c r="M1846" s="10">
        <f t="shared" si="86"/>
        <v>2011</v>
      </c>
      <c r="N1846" t="b">
        <v>0</v>
      </c>
      <c r="O1846">
        <v>20</v>
      </c>
      <c r="P1846" t="b">
        <v>1</v>
      </c>
      <c r="Q1846" t="s">
        <v>8274</v>
      </c>
    </row>
    <row r="1847" spans="1:17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s="9">
        <f t="shared" si="84"/>
        <v>42523.333310185189</v>
      </c>
      <c r="L1847" s="9">
        <f t="shared" si="85"/>
        <v>42538.204861111109</v>
      </c>
      <c r="M1847" s="10">
        <f t="shared" si="86"/>
        <v>2016</v>
      </c>
      <c r="N1847" t="b">
        <v>0</v>
      </c>
      <c r="O1847">
        <v>19</v>
      </c>
      <c r="P1847" t="b">
        <v>1</v>
      </c>
      <c r="Q1847" t="s">
        <v>8274</v>
      </c>
    </row>
    <row r="1848" spans="1:17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s="9">
        <f t="shared" si="84"/>
        <v>41228.650196759263</v>
      </c>
      <c r="L1848" s="9">
        <f t="shared" si="85"/>
        <v>41258.650196759263</v>
      </c>
      <c r="M1848" s="10">
        <f t="shared" si="86"/>
        <v>2012</v>
      </c>
      <c r="N1848" t="b">
        <v>0</v>
      </c>
      <c r="O1848">
        <v>209</v>
      </c>
      <c r="P1848" t="b">
        <v>1</v>
      </c>
      <c r="Q1848" t="s">
        <v>8274</v>
      </c>
    </row>
    <row r="1849" spans="1:17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s="9">
        <f t="shared" si="84"/>
        <v>42094.236481481479</v>
      </c>
      <c r="L1849" s="9">
        <f t="shared" si="85"/>
        <v>42115.236481481479</v>
      </c>
      <c r="M1849" s="10">
        <f t="shared" si="86"/>
        <v>2015</v>
      </c>
      <c r="N1849" t="b">
        <v>0</v>
      </c>
      <c r="O1849">
        <v>38</v>
      </c>
      <c r="P1849" t="b">
        <v>1</v>
      </c>
      <c r="Q1849" t="s">
        <v>8274</v>
      </c>
    </row>
    <row r="1850" spans="1:17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s="9">
        <f t="shared" si="84"/>
        <v>40691.788055555553</v>
      </c>
      <c r="L1850" s="9">
        <f t="shared" si="85"/>
        <v>40755.290972222225</v>
      </c>
      <c r="M1850" s="10">
        <f t="shared" si="86"/>
        <v>2011</v>
      </c>
      <c r="N1850" t="b">
        <v>0</v>
      </c>
      <c r="O1850">
        <v>24</v>
      </c>
      <c r="P1850" t="b">
        <v>1</v>
      </c>
      <c r="Q1850" t="s">
        <v>8274</v>
      </c>
    </row>
    <row r="1851" spans="1:17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s="9">
        <f t="shared" si="84"/>
        <v>41169.845590277779</v>
      </c>
      <c r="L1851" s="9">
        <f t="shared" si="85"/>
        <v>41199.845590277779</v>
      </c>
      <c r="M1851" s="10">
        <f t="shared" si="86"/>
        <v>2012</v>
      </c>
      <c r="N1851" t="b">
        <v>0</v>
      </c>
      <c r="O1851">
        <v>8</v>
      </c>
      <c r="P1851" t="b">
        <v>1</v>
      </c>
      <c r="Q1851" t="s">
        <v>8274</v>
      </c>
    </row>
    <row r="1852" spans="1:17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s="9">
        <f t="shared" si="84"/>
        <v>41800.959490740745</v>
      </c>
      <c r="L1852" s="9">
        <f t="shared" si="85"/>
        <v>41830.959490740745</v>
      </c>
      <c r="M1852" s="10">
        <f t="shared" si="86"/>
        <v>2014</v>
      </c>
      <c r="N1852" t="b">
        <v>0</v>
      </c>
      <c r="O1852">
        <v>179</v>
      </c>
      <c r="P1852" t="b">
        <v>1</v>
      </c>
      <c r="Q1852" t="s">
        <v>8274</v>
      </c>
    </row>
    <row r="1853" spans="1:17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s="9">
        <f t="shared" si="84"/>
        <v>41827.906689814816</v>
      </c>
      <c r="L1853" s="9">
        <f t="shared" si="85"/>
        <v>41848.041666666664</v>
      </c>
      <c r="M1853" s="10">
        <f t="shared" si="86"/>
        <v>2014</v>
      </c>
      <c r="N1853" t="b">
        <v>0</v>
      </c>
      <c r="O1853">
        <v>26</v>
      </c>
      <c r="P1853" t="b">
        <v>1</v>
      </c>
      <c r="Q1853" t="s">
        <v>8274</v>
      </c>
    </row>
    <row r="1854" spans="1:17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s="9">
        <f t="shared" si="84"/>
        <v>42081.77143518519</v>
      </c>
      <c r="L1854" s="9">
        <f t="shared" si="85"/>
        <v>42119</v>
      </c>
      <c r="M1854" s="10">
        <f t="shared" si="86"/>
        <v>2015</v>
      </c>
      <c r="N1854" t="b">
        <v>0</v>
      </c>
      <c r="O1854">
        <v>131</v>
      </c>
      <c r="P1854" t="b">
        <v>1</v>
      </c>
      <c r="Q1854" t="s">
        <v>8274</v>
      </c>
    </row>
    <row r="1855" spans="1:17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s="9">
        <f t="shared" si="84"/>
        <v>41177.060381944444</v>
      </c>
      <c r="L1855" s="9">
        <f t="shared" si="85"/>
        <v>41227.102048611108</v>
      </c>
      <c r="M1855" s="10">
        <f t="shared" si="86"/>
        <v>2012</v>
      </c>
      <c r="N1855" t="b">
        <v>0</v>
      </c>
      <c r="O1855">
        <v>14</v>
      </c>
      <c r="P1855" t="b">
        <v>1</v>
      </c>
      <c r="Q1855" t="s">
        <v>8274</v>
      </c>
    </row>
    <row r="1856" spans="1:17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s="9">
        <f t="shared" si="84"/>
        <v>41388.021261574075</v>
      </c>
      <c r="L1856" s="9">
        <f t="shared" si="85"/>
        <v>41418.021261574075</v>
      </c>
      <c r="M1856" s="10">
        <f t="shared" si="86"/>
        <v>2013</v>
      </c>
      <c r="N1856" t="b">
        <v>0</v>
      </c>
      <c r="O1856">
        <v>174</v>
      </c>
      <c r="P1856" t="b">
        <v>1</v>
      </c>
      <c r="Q1856" t="s">
        <v>8274</v>
      </c>
    </row>
    <row r="1857" spans="1:17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s="9">
        <f t="shared" si="84"/>
        <v>41600.538657407407</v>
      </c>
      <c r="L1857" s="9">
        <f t="shared" si="85"/>
        <v>41645.538657407407</v>
      </c>
      <c r="M1857" s="10">
        <f t="shared" si="86"/>
        <v>2014</v>
      </c>
      <c r="N1857" t="b">
        <v>0</v>
      </c>
      <c r="O1857">
        <v>191</v>
      </c>
      <c r="P1857" t="b">
        <v>1</v>
      </c>
      <c r="Q1857" t="s">
        <v>8274</v>
      </c>
    </row>
    <row r="1858" spans="1:17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s="9">
        <f t="shared" si="84"/>
        <v>41817.854999999996</v>
      </c>
      <c r="L1858" s="9">
        <f t="shared" si="85"/>
        <v>41838.854999999996</v>
      </c>
      <c r="M1858" s="10">
        <f t="shared" si="86"/>
        <v>2014</v>
      </c>
      <c r="N1858" t="b">
        <v>0</v>
      </c>
      <c r="O1858">
        <v>38</v>
      </c>
      <c r="P1858" t="b">
        <v>1</v>
      </c>
      <c r="Q1858" t="s">
        <v>8274</v>
      </c>
    </row>
    <row r="1859" spans="1:17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s="9">
        <f t="shared" ref="K1859:K1922" si="87">(((J1859/60)/60)/24)+DATE(1970,1,1)</f>
        <v>41864.76866898148</v>
      </c>
      <c r="L1859" s="9">
        <f t="shared" ref="L1859:L1922" si="88">(((I1859/60)/60)/24)+DATE(1970,1,1)</f>
        <v>41894.76866898148</v>
      </c>
      <c r="M1859" s="10">
        <f t="shared" ref="M1859:M1922" si="89">YEAR(L1859)</f>
        <v>2014</v>
      </c>
      <c r="N1859" t="b">
        <v>0</v>
      </c>
      <c r="O1859">
        <v>22</v>
      </c>
      <c r="P1859" t="b">
        <v>1</v>
      </c>
      <c r="Q1859" t="s">
        <v>8274</v>
      </c>
    </row>
    <row r="1860" spans="1:17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s="9">
        <f t="shared" si="87"/>
        <v>40833.200474537036</v>
      </c>
      <c r="L1860" s="9">
        <f t="shared" si="88"/>
        <v>40893.242141203707</v>
      </c>
      <c r="M1860" s="10">
        <f t="shared" si="89"/>
        <v>2011</v>
      </c>
      <c r="N1860" t="b">
        <v>0</v>
      </c>
      <c r="O1860">
        <v>149</v>
      </c>
      <c r="P1860" t="b">
        <v>1</v>
      </c>
      <c r="Q1860" t="s">
        <v>8274</v>
      </c>
    </row>
    <row r="1861" spans="1:17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s="9">
        <f t="shared" si="87"/>
        <v>40778.770011574074</v>
      </c>
      <c r="L1861" s="9">
        <f t="shared" si="88"/>
        <v>40808.770011574074</v>
      </c>
      <c r="M1861" s="10">
        <f t="shared" si="89"/>
        <v>2011</v>
      </c>
      <c r="N1861" t="b">
        <v>0</v>
      </c>
      <c r="O1861">
        <v>56</v>
      </c>
      <c r="P1861" t="b">
        <v>1</v>
      </c>
      <c r="Q1861" t="s">
        <v>8274</v>
      </c>
    </row>
    <row r="1862" spans="1:17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s="9">
        <f t="shared" si="87"/>
        <v>41655.709305555552</v>
      </c>
      <c r="L1862" s="9">
        <f t="shared" si="88"/>
        <v>41676.709305555552</v>
      </c>
      <c r="M1862" s="10">
        <f t="shared" si="89"/>
        <v>2014</v>
      </c>
      <c r="N1862" t="b">
        <v>0</v>
      </c>
      <c r="O1862">
        <v>19</v>
      </c>
      <c r="P1862" t="b">
        <v>1</v>
      </c>
      <c r="Q1862" t="s">
        <v>8274</v>
      </c>
    </row>
    <row r="1863" spans="1:17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s="9">
        <f t="shared" si="87"/>
        <v>42000.300243055557</v>
      </c>
      <c r="L1863" s="9">
        <f t="shared" si="88"/>
        <v>42030.300243055557</v>
      </c>
      <c r="M1863" s="10">
        <f t="shared" si="89"/>
        <v>2015</v>
      </c>
      <c r="N1863" t="b">
        <v>0</v>
      </c>
      <c r="O1863">
        <v>0</v>
      </c>
      <c r="P1863" t="b">
        <v>0</v>
      </c>
      <c r="Q1863" t="s">
        <v>8281</v>
      </c>
    </row>
    <row r="1864" spans="1:17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s="9">
        <f t="shared" si="87"/>
        <v>42755.492754629624</v>
      </c>
      <c r="L1864" s="9">
        <f t="shared" si="88"/>
        <v>42802.3125</v>
      </c>
      <c r="M1864" s="10">
        <f t="shared" si="89"/>
        <v>2017</v>
      </c>
      <c r="N1864" t="b">
        <v>0</v>
      </c>
      <c r="O1864">
        <v>16</v>
      </c>
      <c r="P1864" t="b">
        <v>0</v>
      </c>
      <c r="Q1864" t="s">
        <v>8281</v>
      </c>
    </row>
    <row r="1865" spans="1:17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s="9">
        <f t="shared" si="87"/>
        <v>41772.797280092593</v>
      </c>
      <c r="L1865" s="9">
        <f t="shared" si="88"/>
        <v>41802.797280092593</v>
      </c>
      <c r="M1865" s="10">
        <f t="shared" si="89"/>
        <v>2014</v>
      </c>
      <c r="N1865" t="b">
        <v>0</v>
      </c>
      <c r="O1865">
        <v>2</v>
      </c>
      <c r="P1865" t="b">
        <v>0</v>
      </c>
      <c r="Q1865" t="s">
        <v>8281</v>
      </c>
    </row>
    <row r="1866" spans="1:17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s="9">
        <f t="shared" si="87"/>
        <v>41733.716435185182</v>
      </c>
      <c r="L1866" s="9">
        <f t="shared" si="88"/>
        <v>41763.716435185182</v>
      </c>
      <c r="M1866" s="10">
        <f t="shared" si="89"/>
        <v>2014</v>
      </c>
      <c r="N1866" t="b">
        <v>0</v>
      </c>
      <c r="O1866">
        <v>48</v>
      </c>
      <c r="P1866" t="b">
        <v>0</v>
      </c>
      <c r="Q1866" t="s">
        <v>8281</v>
      </c>
    </row>
    <row r="1867" spans="1:17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s="9">
        <f t="shared" si="87"/>
        <v>42645.367442129631</v>
      </c>
      <c r="L1867" s="9">
        <f t="shared" si="88"/>
        <v>42680.409108796302</v>
      </c>
      <c r="M1867" s="10">
        <f t="shared" si="89"/>
        <v>2016</v>
      </c>
      <c r="N1867" t="b">
        <v>0</v>
      </c>
      <c r="O1867">
        <v>2</v>
      </c>
      <c r="P1867" t="b">
        <v>0</v>
      </c>
      <c r="Q1867" t="s">
        <v>8281</v>
      </c>
    </row>
    <row r="1868" spans="1:17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s="9">
        <f t="shared" si="87"/>
        <v>42742.246493055558</v>
      </c>
      <c r="L1868" s="9">
        <f t="shared" si="88"/>
        <v>42795.166666666672</v>
      </c>
      <c r="M1868" s="10">
        <f t="shared" si="89"/>
        <v>2017</v>
      </c>
      <c r="N1868" t="b">
        <v>0</v>
      </c>
      <c r="O1868">
        <v>2</v>
      </c>
      <c r="P1868" t="b">
        <v>0</v>
      </c>
      <c r="Q1868" t="s">
        <v>8281</v>
      </c>
    </row>
    <row r="1869" spans="1:17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s="9">
        <f t="shared" si="87"/>
        <v>42649.924907407403</v>
      </c>
      <c r="L1869" s="9">
        <f t="shared" si="88"/>
        <v>42679.924907407403</v>
      </c>
      <c r="M1869" s="10">
        <f t="shared" si="89"/>
        <v>2016</v>
      </c>
      <c r="N1869" t="b">
        <v>0</v>
      </c>
      <c r="O1869">
        <v>1</v>
      </c>
      <c r="P1869" t="b">
        <v>0</v>
      </c>
      <c r="Q1869" t="s">
        <v>8281</v>
      </c>
    </row>
    <row r="1870" spans="1:17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s="9">
        <f t="shared" si="87"/>
        <v>42328.779224537036</v>
      </c>
      <c r="L1870" s="9">
        <f t="shared" si="88"/>
        <v>42353.332638888889</v>
      </c>
      <c r="M1870" s="10">
        <f t="shared" si="89"/>
        <v>2015</v>
      </c>
      <c r="N1870" t="b">
        <v>0</v>
      </c>
      <c r="O1870">
        <v>17</v>
      </c>
      <c r="P1870" t="b">
        <v>0</v>
      </c>
      <c r="Q1870" t="s">
        <v>8281</v>
      </c>
    </row>
    <row r="1871" spans="1:17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s="9">
        <f t="shared" si="87"/>
        <v>42709.002881944441</v>
      </c>
      <c r="L1871" s="9">
        <f t="shared" si="88"/>
        <v>42739.002881944441</v>
      </c>
      <c r="M1871" s="10">
        <f t="shared" si="89"/>
        <v>2017</v>
      </c>
      <c r="N1871" t="b">
        <v>0</v>
      </c>
      <c r="O1871">
        <v>0</v>
      </c>
      <c r="P1871" t="b">
        <v>0</v>
      </c>
      <c r="Q1871" t="s">
        <v>8281</v>
      </c>
    </row>
    <row r="1872" spans="1:17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s="9">
        <f t="shared" si="87"/>
        <v>42371.355729166666</v>
      </c>
      <c r="L1872" s="9">
        <f t="shared" si="88"/>
        <v>42400.178472222222</v>
      </c>
      <c r="M1872" s="10">
        <f t="shared" si="89"/>
        <v>2016</v>
      </c>
      <c r="N1872" t="b">
        <v>0</v>
      </c>
      <c r="O1872">
        <v>11</v>
      </c>
      <c r="P1872" t="b">
        <v>0</v>
      </c>
      <c r="Q1872" t="s">
        <v>8281</v>
      </c>
    </row>
    <row r="1873" spans="1:17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s="9">
        <f t="shared" si="87"/>
        <v>41923.783576388887</v>
      </c>
      <c r="L1873" s="9">
        <f t="shared" si="88"/>
        <v>41963.825243055559</v>
      </c>
      <c r="M1873" s="10">
        <f t="shared" si="89"/>
        <v>2014</v>
      </c>
      <c r="N1873" t="b">
        <v>0</v>
      </c>
      <c r="O1873">
        <v>95</v>
      </c>
      <c r="P1873" t="b">
        <v>0</v>
      </c>
      <c r="Q1873" t="s">
        <v>8281</v>
      </c>
    </row>
    <row r="1874" spans="1:17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s="9">
        <f t="shared" si="87"/>
        <v>42155.129652777774</v>
      </c>
      <c r="L1874" s="9">
        <f t="shared" si="88"/>
        <v>42185.129652777774</v>
      </c>
      <c r="M1874" s="10">
        <f t="shared" si="89"/>
        <v>2015</v>
      </c>
      <c r="N1874" t="b">
        <v>0</v>
      </c>
      <c r="O1874">
        <v>13</v>
      </c>
      <c r="P1874" t="b">
        <v>0</v>
      </c>
      <c r="Q1874" t="s">
        <v>8281</v>
      </c>
    </row>
    <row r="1875" spans="1:17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s="9">
        <f t="shared" si="87"/>
        <v>42164.615856481483</v>
      </c>
      <c r="L1875" s="9">
        <f t="shared" si="88"/>
        <v>42193.697916666672</v>
      </c>
      <c r="M1875" s="10">
        <f t="shared" si="89"/>
        <v>2015</v>
      </c>
      <c r="N1875" t="b">
        <v>0</v>
      </c>
      <c r="O1875">
        <v>2</v>
      </c>
      <c r="P1875" t="b">
        <v>0</v>
      </c>
      <c r="Q1875" t="s">
        <v>8281</v>
      </c>
    </row>
    <row r="1876" spans="1:17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s="9">
        <f t="shared" si="87"/>
        <v>42529.969131944439</v>
      </c>
      <c r="L1876" s="9">
        <f t="shared" si="88"/>
        <v>42549.969131944439</v>
      </c>
      <c r="M1876" s="10">
        <f t="shared" si="89"/>
        <v>2016</v>
      </c>
      <c r="N1876" t="b">
        <v>0</v>
      </c>
      <c r="O1876">
        <v>2</v>
      </c>
      <c r="P1876" t="b">
        <v>0</v>
      </c>
      <c r="Q1876" t="s">
        <v>8281</v>
      </c>
    </row>
    <row r="1877" spans="1:17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s="9">
        <f t="shared" si="87"/>
        <v>42528.899398148147</v>
      </c>
      <c r="L1877" s="9">
        <f t="shared" si="88"/>
        <v>42588.899398148147</v>
      </c>
      <c r="M1877" s="10">
        <f t="shared" si="89"/>
        <v>2016</v>
      </c>
      <c r="N1877" t="b">
        <v>0</v>
      </c>
      <c r="O1877">
        <v>3</v>
      </c>
      <c r="P1877" t="b">
        <v>0</v>
      </c>
      <c r="Q1877" t="s">
        <v>8281</v>
      </c>
    </row>
    <row r="1878" spans="1:17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s="9">
        <f t="shared" si="87"/>
        <v>41776.284780092588</v>
      </c>
      <c r="L1878" s="9">
        <f t="shared" si="88"/>
        <v>41806.284780092588</v>
      </c>
      <c r="M1878" s="10">
        <f t="shared" si="89"/>
        <v>2014</v>
      </c>
      <c r="N1878" t="b">
        <v>0</v>
      </c>
      <c r="O1878">
        <v>0</v>
      </c>
      <c r="P1878" t="b">
        <v>0</v>
      </c>
      <c r="Q1878" t="s">
        <v>8281</v>
      </c>
    </row>
    <row r="1879" spans="1:17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s="9">
        <f t="shared" si="87"/>
        <v>42035.029224537036</v>
      </c>
      <c r="L1879" s="9">
        <f t="shared" si="88"/>
        <v>42064.029224537036</v>
      </c>
      <c r="M1879" s="10">
        <f t="shared" si="89"/>
        <v>2015</v>
      </c>
      <c r="N1879" t="b">
        <v>0</v>
      </c>
      <c r="O1879">
        <v>0</v>
      </c>
      <c r="P1879" t="b">
        <v>0</v>
      </c>
      <c r="Q1879" t="s">
        <v>8281</v>
      </c>
    </row>
    <row r="1880" spans="1:17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s="9">
        <f t="shared" si="87"/>
        <v>41773.008738425924</v>
      </c>
      <c r="L1880" s="9">
        <f t="shared" si="88"/>
        <v>41803.008738425924</v>
      </c>
      <c r="M1880" s="10">
        <f t="shared" si="89"/>
        <v>2014</v>
      </c>
      <c r="N1880" t="b">
        <v>0</v>
      </c>
      <c r="O1880">
        <v>0</v>
      </c>
      <c r="P1880" t="b">
        <v>0</v>
      </c>
      <c r="Q1880" t="s">
        <v>8281</v>
      </c>
    </row>
    <row r="1881" spans="1:17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s="9">
        <f t="shared" si="87"/>
        <v>42413.649641203709</v>
      </c>
      <c r="L1881" s="9">
        <f t="shared" si="88"/>
        <v>42443.607974537037</v>
      </c>
      <c r="M1881" s="10">
        <f t="shared" si="89"/>
        <v>2016</v>
      </c>
      <c r="N1881" t="b">
        <v>0</v>
      </c>
      <c r="O1881">
        <v>2</v>
      </c>
      <c r="P1881" t="b">
        <v>0</v>
      </c>
      <c r="Q1881" t="s">
        <v>8281</v>
      </c>
    </row>
    <row r="1882" spans="1:17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s="9">
        <f t="shared" si="87"/>
        <v>42430.566898148143</v>
      </c>
      <c r="L1882" s="9">
        <f t="shared" si="88"/>
        <v>42459.525231481486</v>
      </c>
      <c r="M1882" s="10">
        <f t="shared" si="89"/>
        <v>2016</v>
      </c>
      <c r="N1882" t="b">
        <v>0</v>
      </c>
      <c r="O1882">
        <v>24</v>
      </c>
      <c r="P1882" t="b">
        <v>0</v>
      </c>
      <c r="Q1882" t="s">
        <v>8281</v>
      </c>
    </row>
    <row r="1883" spans="1:17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s="9">
        <f t="shared" si="87"/>
        <v>42043.152650462958</v>
      </c>
      <c r="L1883" s="9">
        <f t="shared" si="88"/>
        <v>42073.110983796301</v>
      </c>
      <c r="M1883" s="10">
        <f t="shared" si="89"/>
        <v>2015</v>
      </c>
      <c r="N1883" t="b">
        <v>0</v>
      </c>
      <c r="O1883">
        <v>70</v>
      </c>
      <c r="P1883" t="b">
        <v>1</v>
      </c>
      <c r="Q1883" t="s">
        <v>8277</v>
      </c>
    </row>
    <row r="1884" spans="1:17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s="9">
        <f t="shared" si="87"/>
        <v>41067.949212962965</v>
      </c>
      <c r="L1884" s="9">
        <f t="shared" si="88"/>
        <v>41100.991666666669</v>
      </c>
      <c r="M1884" s="10">
        <f t="shared" si="89"/>
        <v>2012</v>
      </c>
      <c r="N1884" t="b">
        <v>0</v>
      </c>
      <c r="O1884">
        <v>81</v>
      </c>
      <c r="P1884" t="b">
        <v>1</v>
      </c>
      <c r="Q1884" t="s">
        <v>8277</v>
      </c>
    </row>
    <row r="1885" spans="1:17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s="9">
        <f t="shared" si="87"/>
        <v>40977.948009259257</v>
      </c>
      <c r="L1885" s="9">
        <f t="shared" si="88"/>
        <v>41007.906342592592</v>
      </c>
      <c r="M1885" s="10">
        <f t="shared" si="89"/>
        <v>2012</v>
      </c>
      <c r="N1885" t="b">
        <v>0</v>
      </c>
      <c r="O1885">
        <v>32</v>
      </c>
      <c r="P1885" t="b">
        <v>1</v>
      </c>
      <c r="Q1885" t="s">
        <v>8277</v>
      </c>
    </row>
    <row r="1886" spans="1:17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s="9">
        <f t="shared" si="87"/>
        <v>41205.198321759257</v>
      </c>
      <c r="L1886" s="9">
        <f t="shared" si="88"/>
        <v>41240.5</v>
      </c>
      <c r="M1886" s="10">
        <f t="shared" si="89"/>
        <v>2012</v>
      </c>
      <c r="N1886" t="b">
        <v>0</v>
      </c>
      <c r="O1886">
        <v>26</v>
      </c>
      <c r="P1886" t="b">
        <v>1</v>
      </c>
      <c r="Q1886" t="s">
        <v>8277</v>
      </c>
    </row>
    <row r="1887" spans="1:17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s="9">
        <f t="shared" si="87"/>
        <v>41099.093865740739</v>
      </c>
      <c r="L1887" s="9">
        <f t="shared" si="88"/>
        <v>41131.916666666664</v>
      </c>
      <c r="M1887" s="10">
        <f t="shared" si="89"/>
        <v>2012</v>
      </c>
      <c r="N1887" t="b">
        <v>0</v>
      </c>
      <c r="O1887">
        <v>105</v>
      </c>
      <c r="P1887" t="b">
        <v>1</v>
      </c>
      <c r="Q1887" t="s">
        <v>8277</v>
      </c>
    </row>
    <row r="1888" spans="1:17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s="9">
        <f t="shared" si="87"/>
        <v>41925.906689814816</v>
      </c>
      <c r="L1888" s="9">
        <f t="shared" si="88"/>
        <v>41955.94835648148</v>
      </c>
      <c r="M1888" s="10">
        <f t="shared" si="89"/>
        <v>2014</v>
      </c>
      <c r="N1888" t="b">
        <v>0</v>
      </c>
      <c r="O1888">
        <v>29</v>
      </c>
      <c r="P1888" t="b">
        <v>1</v>
      </c>
      <c r="Q1888" t="s">
        <v>8277</v>
      </c>
    </row>
    <row r="1889" spans="1:17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s="9">
        <f t="shared" si="87"/>
        <v>42323.800138888888</v>
      </c>
      <c r="L1889" s="9">
        <f t="shared" si="88"/>
        <v>42341.895833333328</v>
      </c>
      <c r="M1889" s="10">
        <f t="shared" si="89"/>
        <v>2015</v>
      </c>
      <c r="N1889" t="b">
        <v>0</v>
      </c>
      <c r="O1889">
        <v>8</v>
      </c>
      <c r="P1889" t="b">
        <v>1</v>
      </c>
      <c r="Q1889" t="s">
        <v>8277</v>
      </c>
    </row>
    <row r="1890" spans="1:17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s="9">
        <f t="shared" si="87"/>
        <v>40299.239953703705</v>
      </c>
      <c r="L1890" s="9">
        <f t="shared" si="88"/>
        <v>40330.207638888889</v>
      </c>
      <c r="M1890" s="10">
        <f t="shared" si="89"/>
        <v>2010</v>
      </c>
      <c r="N1890" t="b">
        <v>0</v>
      </c>
      <c r="O1890">
        <v>89</v>
      </c>
      <c r="P1890" t="b">
        <v>1</v>
      </c>
      <c r="Q1890" t="s">
        <v>8277</v>
      </c>
    </row>
    <row r="1891" spans="1:17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s="9">
        <f t="shared" si="87"/>
        <v>41299.793356481481</v>
      </c>
      <c r="L1891" s="9">
        <f t="shared" si="88"/>
        <v>41344.751689814817</v>
      </c>
      <c r="M1891" s="10">
        <f t="shared" si="89"/>
        <v>2013</v>
      </c>
      <c r="N1891" t="b">
        <v>0</v>
      </c>
      <c r="O1891">
        <v>44</v>
      </c>
      <c r="P1891" t="b">
        <v>1</v>
      </c>
      <c r="Q1891" t="s">
        <v>8277</v>
      </c>
    </row>
    <row r="1892" spans="1:17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s="9">
        <f t="shared" si="87"/>
        <v>41228.786203703705</v>
      </c>
      <c r="L1892" s="9">
        <f t="shared" si="88"/>
        <v>41258.786203703705</v>
      </c>
      <c r="M1892" s="10">
        <f t="shared" si="89"/>
        <v>2012</v>
      </c>
      <c r="N1892" t="b">
        <v>0</v>
      </c>
      <c r="O1892">
        <v>246</v>
      </c>
      <c r="P1892" t="b">
        <v>1</v>
      </c>
      <c r="Q1892" t="s">
        <v>8277</v>
      </c>
    </row>
    <row r="1893" spans="1:17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s="9">
        <f t="shared" si="87"/>
        <v>40335.798078703701</v>
      </c>
      <c r="L1893" s="9">
        <f t="shared" si="88"/>
        <v>40381.25</v>
      </c>
      <c r="M1893" s="10">
        <f t="shared" si="89"/>
        <v>2010</v>
      </c>
      <c r="N1893" t="b">
        <v>0</v>
      </c>
      <c r="O1893">
        <v>120</v>
      </c>
      <c r="P1893" t="b">
        <v>1</v>
      </c>
      <c r="Q1893" t="s">
        <v>8277</v>
      </c>
    </row>
    <row r="1894" spans="1:17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s="9">
        <f t="shared" si="87"/>
        <v>40671.637511574074</v>
      </c>
      <c r="L1894" s="9">
        <f t="shared" si="88"/>
        <v>40701.637511574074</v>
      </c>
      <c r="M1894" s="10">
        <f t="shared" si="89"/>
        <v>2011</v>
      </c>
      <c r="N1894" t="b">
        <v>0</v>
      </c>
      <c r="O1894">
        <v>26</v>
      </c>
      <c r="P1894" t="b">
        <v>1</v>
      </c>
      <c r="Q1894" t="s">
        <v>8277</v>
      </c>
    </row>
    <row r="1895" spans="1:17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s="9">
        <f t="shared" si="87"/>
        <v>40632.94195601852</v>
      </c>
      <c r="L1895" s="9">
        <f t="shared" si="88"/>
        <v>40649.165972222225</v>
      </c>
      <c r="M1895" s="10">
        <f t="shared" si="89"/>
        <v>2011</v>
      </c>
      <c r="N1895" t="b">
        <v>0</v>
      </c>
      <c r="O1895">
        <v>45</v>
      </c>
      <c r="P1895" t="b">
        <v>1</v>
      </c>
      <c r="Q1895" t="s">
        <v>8277</v>
      </c>
    </row>
    <row r="1896" spans="1:17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s="9">
        <f t="shared" si="87"/>
        <v>40920.904895833337</v>
      </c>
      <c r="L1896" s="9">
        <f t="shared" si="88"/>
        <v>40951.904895833337</v>
      </c>
      <c r="M1896" s="10">
        <f t="shared" si="89"/>
        <v>2012</v>
      </c>
      <c r="N1896" t="b">
        <v>0</v>
      </c>
      <c r="O1896">
        <v>20</v>
      </c>
      <c r="P1896" t="b">
        <v>1</v>
      </c>
      <c r="Q1896" t="s">
        <v>8277</v>
      </c>
    </row>
    <row r="1897" spans="1:17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s="9">
        <f t="shared" si="87"/>
        <v>42267.746782407412</v>
      </c>
      <c r="L1897" s="9">
        <f t="shared" si="88"/>
        <v>42297.746782407412</v>
      </c>
      <c r="M1897" s="10">
        <f t="shared" si="89"/>
        <v>2015</v>
      </c>
      <c r="N1897" t="b">
        <v>0</v>
      </c>
      <c r="O1897">
        <v>47</v>
      </c>
      <c r="P1897" t="b">
        <v>1</v>
      </c>
      <c r="Q1897" t="s">
        <v>8277</v>
      </c>
    </row>
    <row r="1898" spans="1:17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s="9">
        <f t="shared" si="87"/>
        <v>40981.710243055553</v>
      </c>
      <c r="L1898" s="9">
        <f t="shared" si="88"/>
        <v>41011.710243055553</v>
      </c>
      <c r="M1898" s="10">
        <f t="shared" si="89"/>
        <v>2012</v>
      </c>
      <c r="N1898" t="b">
        <v>0</v>
      </c>
      <c r="O1898">
        <v>13</v>
      </c>
      <c r="P1898" t="b">
        <v>1</v>
      </c>
      <c r="Q1898" t="s">
        <v>8277</v>
      </c>
    </row>
    <row r="1899" spans="1:17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s="9">
        <f t="shared" si="87"/>
        <v>41680.583402777782</v>
      </c>
      <c r="L1899" s="9">
        <f t="shared" si="88"/>
        <v>41702.875</v>
      </c>
      <c r="M1899" s="10">
        <f t="shared" si="89"/>
        <v>2014</v>
      </c>
      <c r="N1899" t="b">
        <v>0</v>
      </c>
      <c r="O1899">
        <v>183</v>
      </c>
      <c r="P1899" t="b">
        <v>1</v>
      </c>
      <c r="Q1899" t="s">
        <v>8277</v>
      </c>
    </row>
    <row r="1900" spans="1:17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s="9">
        <f t="shared" si="87"/>
        <v>42366.192974537036</v>
      </c>
      <c r="L1900" s="9">
        <f t="shared" si="88"/>
        <v>42401.75</v>
      </c>
      <c r="M1900" s="10">
        <f t="shared" si="89"/>
        <v>2016</v>
      </c>
      <c r="N1900" t="b">
        <v>0</v>
      </c>
      <c r="O1900">
        <v>21</v>
      </c>
      <c r="P1900" t="b">
        <v>1</v>
      </c>
      <c r="Q1900" t="s">
        <v>8277</v>
      </c>
    </row>
    <row r="1901" spans="1:17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s="9">
        <f t="shared" si="87"/>
        <v>42058.941736111112</v>
      </c>
      <c r="L1901" s="9">
        <f t="shared" si="88"/>
        <v>42088.90006944444</v>
      </c>
      <c r="M1901" s="10">
        <f t="shared" si="89"/>
        <v>2015</v>
      </c>
      <c r="N1901" t="b">
        <v>0</v>
      </c>
      <c r="O1901">
        <v>42</v>
      </c>
      <c r="P1901" t="b">
        <v>1</v>
      </c>
      <c r="Q1901" t="s">
        <v>8277</v>
      </c>
    </row>
    <row r="1902" spans="1:17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s="9">
        <f t="shared" si="87"/>
        <v>41160.871886574074</v>
      </c>
      <c r="L1902" s="9">
        <f t="shared" si="88"/>
        <v>41188.415972222225</v>
      </c>
      <c r="M1902" s="10">
        <f t="shared" si="89"/>
        <v>2012</v>
      </c>
      <c r="N1902" t="b">
        <v>0</v>
      </c>
      <c r="O1902">
        <v>54</v>
      </c>
      <c r="P1902" t="b">
        <v>1</v>
      </c>
      <c r="Q1902" t="s">
        <v>8277</v>
      </c>
    </row>
    <row r="1903" spans="1:17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s="9">
        <f t="shared" si="87"/>
        <v>42116.54315972222</v>
      </c>
      <c r="L1903" s="9">
        <f t="shared" si="88"/>
        <v>42146.541666666672</v>
      </c>
      <c r="M1903" s="10">
        <f t="shared" si="89"/>
        <v>2015</v>
      </c>
      <c r="N1903" t="b">
        <v>0</v>
      </c>
      <c r="O1903">
        <v>25</v>
      </c>
      <c r="P1903" t="b">
        <v>0</v>
      </c>
      <c r="Q1903" t="s">
        <v>8292</v>
      </c>
    </row>
    <row r="1904" spans="1:17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s="9">
        <f t="shared" si="87"/>
        <v>42037.789895833332</v>
      </c>
      <c r="L1904" s="9">
        <f t="shared" si="88"/>
        <v>42067.789895833332</v>
      </c>
      <c r="M1904" s="10">
        <f t="shared" si="89"/>
        <v>2015</v>
      </c>
      <c r="N1904" t="b">
        <v>0</v>
      </c>
      <c r="O1904">
        <v>3</v>
      </c>
      <c r="P1904" t="b">
        <v>0</v>
      </c>
      <c r="Q1904" t="s">
        <v>8292</v>
      </c>
    </row>
    <row r="1905" spans="1:17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s="9">
        <f t="shared" si="87"/>
        <v>42702.770729166667</v>
      </c>
      <c r="L1905" s="9">
        <f t="shared" si="88"/>
        <v>42762.770729166667</v>
      </c>
      <c r="M1905" s="10">
        <f t="shared" si="89"/>
        <v>2017</v>
      </c>
      <c r="N1905" t="b">
        <v>0</v>
      </c>
      <c r="O1905">
        <v>41</v>
      </c>
      <c r="P1905" t="b">
        <v>0</v>
      </c>
      <c r="Q1905" t="s">
        <v>8292</v>
      </c>
    </row>
    <row r="1906" spans="1:17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s="9">
        <f t="shared" si="87"/>
        <v>42326.685428240744</v>
      </c>
      <c r="L1906" s="9">
        <f t="shared" si="88"/>
        <v>42371.685428240744</v>
      </c>
      <c r="M1906" s="10">
        <f t="shared" si="89"/>
        <v>2016</v>
      </c>
      <c r="N1906" t="b">
        <v>0</v>
      </c>
      <c r="O1906">
        <v>2</v>
      </c>
      <c r="P1906" t="b">
        <v>0</v>
      </c>
      <c r="Q1906" t="s">
        <v>8292</v>
      </c>
    </row>
    <row r="1907" spans="1:17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s="9">
        <f t="shared" si="87"/>
        <v>41859.925856481481</v>
      </c>
      <c r="L1907" s="9">
        <f t="shared" si="88"/>
        <v>41889.925856481481</v>
      </c>
      <c r="M1907" s="10">
        <f t="shared" si="89"/>
        <v>2014</v>
      </c>
      <c r="N1907" t="b">
        <v>0</v>
      </c>
      <c r="O1907">
        <v>4</v>
      </c>
      <c r="P1907" t="b">
        <v>0</v>
      </c>
      <c r="Q1907" t="s">
        <v>8292</v>
      </c>
    </row>
    <row r="1908" spans="1:17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s="9">
        <f t="shared" si="87"/>
        <v>42514.671099537038</v>
      </c>
      <c r="L1908" s="9">
        <f t="shared" si="88"/>
        <v>42544.671099537038</v>
      </c>
      <c r="M1908" s="10">
        <f t="shared" si="89"/>
        <v>2016</v>
      </c>
      <c r="N1908" t="b">
        <v>0</v>
      </c>
      <c r="O1908">
        <v>99</v>
      </c>
      <c r="P1908" t="b">
        <v>0</v>
      </c>
      <c r="Q1908" t="s">
        <v>8292</v>
      </c>
    </row>
    <row r="1909" spans="1:17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s="9">
        <f t="shared" si="87"/>
        <v>41767.587094907409</v>
      </c>
      <c r="L1909" s="9">
        <f t="shared" si="88"/>
        <v>41782.587094907409</v>
      </c>
      <c r="M1909" s="10">
        <f t="shared" si="89"/>
        <v>2014</v>
      </c>
      <c r="N1909" t="b">
        <v>0</v>
      </c>
      <c r="O1909">
        <v>4</v>
      </c>
      <c r="P1909" t="b">
        <v>0</v>
      </c>
      <c r="Q1909" t="s">
        <v>8292</v>
      </c>
    </row>
    <row r="1910" spans="1:17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s="9">
        <f t="shared" si="87"/>
        <v>42703.917824074073</v>
      </c>
      <c r="L1910" s="9">
        <f t="shared" si="88"/>
        <v>42733.917824074073</v>
      </c>
      <c r="M1910" s="10">
        <f t="shared" si="89"/>
        <v>2016</v>
      </c>
      <c r="N1910" t="b">
        <v>0</v>
      </c>
      <c r="O1910">
        <v>4</v>
      </c>
      <c r="P1910" t="b">
        <v>0</v>
      </c>
      <c r="Q1910" t="s">
        <v>8292</v>
      </c>
    </row>
    <row r="1911" spans="1:17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s="9">
        <f t="shared" si="87"/>
        <v>41905.429155092592</v>
      </c>
      <c r="L1911" s="9">
        <f t="shared" si="88"/>
        <v>41935.429155092592</v>
      </c>
      <c r="M1911" s="10">
        <f t="shared" si="89"/>
        <v>2014</v>
      </c>
      <c r="N1911" t="b">
        <v>0</v>
      </c>
      <c r="O1911">
        <v>38</v>
      </c>
      <c r="P1911" t="b">
        <v>0</v>
      </c>
      <c r="Q1911" t="s">
        <v>8292</v>
      </c>
    </row>
    <row r="1912" spans="1:17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s="9">
        <f t="shared" si="87"/>
        <v>42264.963159722218</v>
      </c>
      <c r="L1912" s="9">
        <f t="shared" si="88"/>
        <v>42308.947916666672</v>
      </c>
      <c r="M1912" s="10">
        <f t="shared" si="89"/>
        <v>2015</v>
      </c>
      <c r="N1912" t="b">
        <v>0</v>
      </c>
      <c r="O1912">
        <v>285</v>
      </c>
      <c r="P1912" t="b">
        <v>0</v>
      </c>
      <c r="Q1912" t="s">
        <v>8292</v>
      </c>
    </row>
    <row r="1913" spans="1:17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s="9">
        <f t="shared" si="87"/>
        <v>41830.033958333333</v>
      </c>
      <c r="L1913" s="9">
        <f t="shared" si="88"/>
        <v>41860.033958333333</v>
      </c>
      <c r="M1913" s="10">
        <f t="shared" si="89"/>
        <v>2014</v>
      </c>
      <c r="N1913" t="b">
        <v>0</v>
      </c>
      <c r="O1913">
        <v>1</v>
      </c>
      <c r="P1913" t="b">
        <v>0</v>
      </c>
      <c r="Q1913" t="s">
        <v>8292</v>
      </c>
    </row>
    <row r="1914" spans="1:17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s="9">
        <f t="shared" si="87"/>
        <v>42129.226388888885</v>
      </c>
      <c r="L1914" s="9">
        <f t="shared" si="88"/>
        <v>42159.226388888885</v>
      </c>
      <c r="M1914" s="10">
        <f t="shared" si="89"/>
        <v>2015</v>
      </c>
      <c r="N1914" t="b">
        <v>0</v>
      </c>
      <c r="O1914">
        <v>42</v>
      </c>
      <c r="P1914" t="b">
        <v>0</v>
      </c>
      <c r="Q1914" t="s">
        <v>8292</v>
      </c>
    </row>
    <row r="1915" spans="1:17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s="9">
        <f t="shared" si="87"/>
        <v>41890.511319444442</v>
      </c>
      <c r="L1915" s="9">
        <f t="shared" si="88"/>
        <v>41920.511319444442</v>
      </c>
      <c r="M1915" s="10">
        <f t="shared" si="89"/>
        <v>2014</v>
      </c>
      <c r="N1915" t="b">
        <v>0</v>
      </c>
      <c r="O1915">
        <v>26</v>
      </c>
      <c r="P1915" t="b">
        <v>0</v>
      </c>
      <c r="Q1915" t="s">
        <v>8292</v>
      </c>
    </row>
    <row r="1916" spans="1:17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s="9">
        <f t="shared" si="87"/>
        <v>41929.174456018518</v>
      </c>
      <c r="L1916" s="9">
        <f t="shared" si="88"/>
        <v>41944.165972222225</v>
      </c>
      <c r="M1916" s="10">
        <f t="shared" si="89"/>
        <v>2014</v>
      </c>
      <c r="N1916" t="b">
        <v>0</v>
      </c>
      <c r="O1916">
        <v>2</v>
      </c>
      <c r="P1916" t="b">
        <v>0</v>
      </c>
      <c r="Q1916" t="s">
        <v>8292</v>
      </c>
    </row>
    <row r="1917" spans="1:17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s="9">
        <f t="shared" si="87"/>
        <v>41864.04886574074</v>
      </c>
      <c r="L1917" s="9">
        <f t="shared" si="88"/>
        <v>41884.04886574074</v>
      </c>
      <c r="M1917" s="10">
        <f t="shared" si="89"/>
        <v>2014</v>
      </c>
      <c r="N1917" t="b">
        <v>0</v>
      </c>
      <c r="O1917">
        <v>4</v>
      </c>
      <c r="P1917" t="b">
        <v>0</v>
      </c>
      <c r="Q1917" t="s">
        <v>8292</v>
      </c>
    </row>
    <row r="1918" spans="1:17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s="9">
        <f t="shared" si="87"/>
        <v>42656.717303240745</v>
      </c>
      <c r="L1918" s="9">
        <f t="shared" si="88"/>
        <v>42681.758969907409</v>
      </c>
      <c r="M1918" s="10">
        <f t="shared" si="89"/>
        <v>2016</v>
      </c>
      <c r="N1918" t="b">
        <v>0</v>
      </c>
      <c r="O1918">
        <v>6</v>
      </c>
      <c r="P1918" t="b">
        <v>0</v>
      </c>
      <c r="Q1918" t="s">
        <v>8292</v>
      </c>
    </row>
    <row r="1919" spans="1:17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s="9">
        <f t="shared" si="87"/>
        <v>42746.270057870366</v>
      </c>
      <c r="L1919" s="9">
        <f t="shared" si="88"/>
        <v>42776.270057870366</v>
      </c>
      <c r="M1919" s="10">
        <f t="shared" si="89"/>
        <v>2017</v>
      </c>
      <c r="N1919" t="b">
        <v>0</v>
      </c>
      <c r="O1919">
        <v>70</v>
      </c>
      <c r="P1919" t="b">
        <v>0</v>
      </c>
      <c r="Q1919" t="s">
        <v>8292</v>
      </c>
    </row>
    <row r="1920" spans="1:17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s="9">
        <f t="shared" si="87"/>
        <v>41828.789942129632</v>
      </c>
      <c r="L1920" s="9">
        <f t="shared" si="88"/>
        <v>41863.789942129632</v>
      </c>
      <c r="M1920" s="10">
        <f t="shared" si="89"/>
        <v>2014</v>
      </c>
      <c r="N1920" t="b">
        <v>0</v>
      </c>
      <c r="O1920">
        <v>9</v>
      </c>
      <c r="P1920" t="b">
        <v>0</v>
      </c>
      <c r="Q1920" t="s">
        <v>8292</v>
      </c>
    </row>
    <row r="1921" spans="1:17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s="9">
        <f t="shared" si="87"/>
        <v>42113.875567129624</v>
      </c>
      <c r="L1921" s="9">
        <f t="shared" si="88"/>
        <v>42143.875567129624</v>
      </c>
      <c r="M1921" s="10">
        <f t="shared" si="89"/>
        <v>2015</v>
      </c>
      <c r="N1921" t="b">
        <v>0</v>
      </c>
      <c r="O1921">
        <v>8</v>
      </c>
      <c r="P1921" t="b">
        <v>0</v>
      </c>
      <c r="Q1921" t="s">
        <v>8292</v>
      </c>
    </row>
    <row r="1922" spans="1:17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s="9">
        <f t="shared" si="87"/>
        <v>42270.875706018516</v>
      </c>
      <c r="L1922" s="9">
        <f t="shared" si="88"/>
        <v>42298.958333333328</v>
      </c>
      <c r="M1922" s="10">
        <f t="shared" si="89"/>
        <v>2015</v>
      </c>
      <c r="N1922" t="b">
        <v>0</v>
      </c>
      <c r="O1922">
        <v>105</v>
      </c>
      <c r="P1922" t="b">
        <v>0</v>
      </c>
      <c r="Q1922" t="s">
        <v>8292</v>
      </c>
    </row>
    <row r="1923" spans="1:17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s="9">
        <f t="shared" ref="K1923:K1986" si="90">(((J1923/60)/60)/24)+DATE(1970,1,1)</f>
        <v>41074.221562500003</v>
      </c>
      <c r="L1923" s="9">
        <f t="shared" ref="L1923:L1986" si="91">(((I1923/60)/60)/24)+DATE(1970,1,1)</f>
        <v>41104.221562500003</v>
      </c>
      <c r="M1923" s="10">
        <f t="shared" ref="M1923:M1986" si="92">YEAR(L1923)</f>
        <v>2012</v>
      </c>
      <c r="N1923" t="b">
        <v>0</v>
      </c>
      <c r="O1923">
        <v>38</v>
      </c>
      <c r="P1923" t="b">
        <v>1</v>
      </c>
      <c r="Q1923" t="s">
        <v>8277</v>
      </c>
    </row>
    <row r="1924" spans="1:17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s="9">
        <f t="shared" si="90"/>
        <v>41590.255868055552</v>
      </c>
      <c r="L1924" s="9">
        <f t="shared" si="91"/>
        <v>41620.255868055552</v>
      </c>
      <c r="M1924" s="10">
        <f t="shared" si="92"/>
        <v>2013</v>
      </c>
      <c r="N1924" t="b">
        <v>0</v>
      </c>
      <c r="O1924">
        <v>64</v>
      </c>
      <c r="P1924" t="b">
        <v>1</v>
      </c>
      <c r="Q1924" t="s">
        <v>8277</v>
      </c>
    </row>
    <row r="1925" spans="1:17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s="9">
        <f t="shared" si="90"/>
        <v>40772.848749999997</v>
      </c>
      <c r="L1925" s="9">
        <f t="shared" si="91"/>
        <v>40813.207638888889</v>
      </c>
      <c r="M1925" s="10">
        <f t="shared" si="92"/>
        <v>2011</v>
      </c>
      <c r="N1925" t="b">
        <v>0</v>
      </c>
      <c r="O1925">
        <v>13</v>
      </c>
      <c r="P1925" t="b">
        <v>1</v>
      </c>
      <c r="Q1925" t="s">
        <v>8277</v>
      </c>
    </row>
    <row r="1926" spans="1:17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s="9">
        <f t="shared" si="90"/>
        <v>41626.761053240742</v>
      </c>
      <c r="L1926" s="9">
        <f t="shared" si="91"/>
        <v>41654.814583333333</v>
      </c>
      <c r="M1926" s="10">
        <f t="shared" si="92"/>
        <v>2014</v>
      </c>
      <c r="N1926" t="b">
        <v>0</v>
      </c>
      <c r="O1926">
        <v>33</v>
      </c>
      <c r="P1926" t="b">
        <v>1</v>
      </c>
      <c r="Q1926" t="s">
        <v>8277</v>
      </c>
    </row>
    <row r="1927" spans="1:17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s="9">
        <f t="shared" si="90"/>
        <v>41535.90148148148</v>
      </c>
      <c r="L1927" s="9">
        <f t="shared" si="91"/>
        <v>41558</v>
      </c>
      <c r="M1927" s="10">
        <f t="shared" si="92"/>
        <v>2013</v>
      </c>
      <c r="N1927" t="b">
        <v>0</v>
      </c>
      <c r="O1927">
        <v>52</v>
      </c>
      <c r="P1927" t="b">
        <v>1</v>
      </c>
      <c r="Q1927" t="s">
        <v>8277</v>
      </c>
    </row>
    <row r="1928" spans="1:17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s="9">
        <f t="shared" si="90"/>
        <v>40456.954351851848</v>
      </c>
      <c r="L1928" s="9">
        <f t="shared" si="91"/>
        <v>40484.018055555556</v>
      </c>
      <c r="M1928" s="10">
        <f t="shared" si="92"/>
        <v>2010</v>
      </c>
      <c r="N1928" t="b">
        <v>0</v>
      </c>
      <c r="O1928">
        <v>107</v>
      </c>
      <c r="P1928" t="b">
        <v>1</v>
      </c>
      <c r="Q1928" t="s">
        <v>8277</v>
      </c>
    </row>
    <row r="1929" spans="1:17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s="9">
        <f t="shared" si="90"/>
        <v>40960.861562500002</v>
      </c>
      <c r="L1929" s="9">
        <f t="shared" si="91"/>
        <v>40976.207638888889</v>
      </c>
      <c r="M1929" s="10">
        <f t="shared" si="92"/>
        <v>2012</v>
      </c>
      <c r="N1929" t="b">
        <v>0</v>
      </c>
      <c r="O1929">
        <v>11</v>
      </c>
      <c r="P1929" t="b">
        <v>1</v>
      </c>
      <c r="Q1929" t="s">
        <v>8277</v>
      </c>
    </row>
    <row r="1930" spans="1:17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s="9">
        <f t="shared" si="90"/>
        <v>41371.648078703707</v>
      </c>
      <c r="L1930" s="9">
        <f t="shared" si="91"/>
        <v>41401.648078703707</v>
      </c>
      <c r="M1930" s="10">
        <f t="shared" si="92"/>
        <v>2013</v>
      </c>
      <c r="N1930" t="b">
        <v>0</v>
      </c>
      <c r="O1930">
        <v>34</v>
      </c>
      <c r="P1930" t="b">
        <v>1</v>
      </c>
      <c r="Q1930" t="s">
        <v>8277</v>
      </c>
    </row>
    <row r="1931" spans="1:17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s="9">
        <f t="shared" si="90"/>
        <v>40687.021597222221</v>
      </c>
      <c r="L1931" s="9">
        <f t="shared" si="91"/>
        <v>40729.021597222221</v>
      </c>
      <c r="M1931" s="10">
        <f t="shared" si="92"/>
        <v>2011</v>
      </c>
      <c r="N1931" t="b">
        <v>0</v>
      </c>
      <c r="O1931">
        <v>75</v>
      </c>
      <c r="P1931" t="b">
        <v>1</v>
      </c>
      <c r="Q1931" t="s">
        <v>8277</v>
      </c>
    </row>
    <row r="1932" spans="1:17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s="9">
        <f t="shared" si="90"/>
        <v>41402.558819444443</v>
      </c>
      <c r="L1932" s="9">
        <f t="shared" si="91"/>
        <v>41462.558819444443</v>
      </c>
      <c r="M1932" s="10">
        <f t="shared" si="92"/>
        <v>2013</v>
      </c>
      <c r="N1932" t="b">
        <v>0</v>
      </c>
      <c r="O1932">
        <v>26</v>
      </c>
      <c r="P1932" t="b">
        <v>1</v>
      </c>
      <c r="Q1932" t="s">
        <v>8277</v>
      </c>
    </row>
    <row r="1933" spans="1:17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s="9">
        <f t="shared" si="90"/>
        <v>41037.892465277779</v>
      </c>
      <c r="L1933" s="9">
        <f t="shared" si="91"/>
        <v>41051.145833333336</v>
      </c>
      <c r="M1933" s="10">
        <f t="shared" si="92"/>
        <v>2012</v>
      </c>
      <c r="N1933" t="b">
        <v>0</v>
      </c>
      <c r="O1933">
        <v>50</v>
      </c>
      <c r="P1933" t="b">
        <v>1</v>
      </c>
      <c r="Q1933" t="s">
        <v>8277</v>
      </c>
    </row>
    <row r="1934" spans="1:17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s="9">
        <f t="shared" si="90"/>
        <v>40911.809872685182</v>
      </c>
      <c r="L1934" s="9">
        <f t="shared" si="91"/>
        <v>40932.809872685182</v>
      </c>
      <c r="M1934" s="10">
        <f t="shared" si="92"/>
        <v>2012</v>
      </c>
      <c r="N1934" t="b">
        <v>0</v>
      </c>
      <c r="O1934">
        <v>80</v>
      </c>
      <c r="P1934" t="b">
        <v>1</v>
      </c>
      <c r="Q1934" t="s">
        <v>8277</v>
      </c>
    </row>
    <row r="1935" spans="1:17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s="9">
        <f t="shared" si="90"/>
        <v>41879.130868055552</v>
      </c>
      <c r="L1935" s="9">
        <f t="shared" si="91"/>
        <v>41909.130868055552</v>
      </c>
      <c r="M1935" s="10">
        <f t="shared" si="92"/>
        <v>2014</v>
      </c>
      <c r="N1935" t="b">
        <v>0</v>
      </c>
      <c r="O1935">
        <v>110</v>
      </c>
      <c r="P1935" t="b">
        <v>1</v>
      </c>
      <c r="Q1935" t="s">
        <v>8277</v>
      </c>
    </row>
    <row r="1936" spans="1:17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s="9">
        <f t="shared" si="90"/>
        <v>40865.867141203707</v>
      </c>
      <c r="L1936" s="9">
        <f t="shared" si="91"/>
        <v>40902.208333333336</v>
      </c>
      <c r="M1936" s="10">
        <f t="shared" si="92"/>
        <v>2011</v>
      </c>
      <c r="N1936" t="b">
        <v>0</v>
      </c>
      <c r="O1936">
        <v>77</v>
      </c>
      <c r="P1936" t="b">
        <v>1</v>
      </c>
      <c r="Q1936" t="s">
        <v>8277</v>
      </c>
    </row>
    <row r="1937" spans="1:17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s="9">
        <f t="shared" si="90"/>
        <v>41773.932534722226</v>
      </c>
      <c r="L1937" s="9">
        <f t="shared" si="91"/>
        <v>41811.207638888889</v>
      </c>
      <c r="M1937" s="10">
        <f t="shared" si="92"/>
        <v>2014</v>
      </c>
      <c r="N1937" t="b">
        <v>0</v>
      </c>
      <c r="O1937">
        <v>50</v>
      </c>
      <c r="P1937" t="b">
        <v>1</v>
      </c>
      <c r="Q1937" t="s">
        <v>8277</v>
      </c>
    </row>
    <row r="1938" spans="1:17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s="9">
        <f t="shared" si="90"/>
        <v>40852.889699074076</v>
      </c>
      <c r="L1938" s="9">
        <f t="shared" si="91"/>
        <v>40883.249305555553</v>
      </c>
      <c r="M1938" s="10">
        <f t="shared" si="92"/>
        <v>2011</v>
      </c>
      <c r="N1938" t="b">
        <v>0</v>
      </c>
      <c r="O1938">
        <v>145</v>
      </c>
      <c r="P1938" t="b">
        <v>1</v>
      </c>
      <c r="Q1938" t="s">
        <v>8277</v>
      </c>
    </row>
    <row r="1939" spans="1:17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s="9">
        <f t="shared" si="90"/>
        <v>41059.118993055556</v>
      </c>
      <c r="L1939" s="9">
        <f t="shared" si="91"/>
        <v>41075.165972222225</v>
      </c>
      <c r="M1939" s="10">
        <f t="shared" si="92"/>
        <v>2012</v>
      </c>
      <c r="N1939" t="b">
        <v>0</v>
      </c>
      <c r="O1939">
        <v>29</v>
      </c>
      <c r="P1939" t="b">
        <v>1</v>
      </c>
      <c r="Q1939" t="s">
        <v>8277</v>
      </c>
    </row>
    <row r="1940" spans="1:17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s="9">
        <f t="shared" si="90"/>
        <v>41426.259618055556</v>
      </c>
      <c r="L1940" s="9">
        <f t="shared" si="91"/>
        <v>41457.208333333336</v>
      </c>
      <c r="M1940" s="10">
        <f t="shared" si="92"/>
        <v>2013</v>
      </c>
      <c r="N1940" t="b">
        <v>0</v>
      </c>
      <c r="O1940">
        <v>114</v>
      </c>
      <c r="P1940" t="b">
        <v>1</v>
      </c>
      <c r="Q1940" t="s">
        <v>8277</v>
      </c>
    </row>
    <row r="1941" spans="1:17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s="9">
        <f t="shared" si="90"/>
        <v>41313.985046296293</v>
      </c>
      <c r="L1941" s="9">
        <f t="shared" si="91"/>
        <v>41343.943379629629</v>
      </c>
      <c r="M1941" s="10">
        <f t="shared" si="92"/>
        <v>2013</v>
      </c>
      <c r="N1941" t="b">
        <v>0</v>
      </c>
      <c r="O1941">
        <v>96</v>
      </c>
      <c r="P1941" t="b">
        <v>1</v>
      </c>
      <c r="Q1941" t="s">
        <v>8277</v>
      </c>
    </row>
    <row r="1942" spans="1:17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s="9">
        <f t="shared" si="90"/>
        <v>40670.507326388892</v>
      </c>
      <c r="L1942" s="9">
        <f t="shared" si="91"/>
        <v>40709.165972222225</v>
      </c>
      <c r="M1942" s="10">
        <f t="shared" si="92"/>
        <v>2011</v>
      </c>
      <c r="N1942" t="b">
        <v>0</v>
      </c>
      <c r="O1942">
        <v>31</v>
      </c>
      <c r="P1942" t="b">
        <v>1</v>
      </c>
      <c r="Q1942" t="s">
        <v>8277</v>
      </c>
    </row>
    <row r="1943" spans="1:17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s="9">
        <f t="shared" si="90"/>
        <v>41744.290868055556</v>
      </c>
      <c r="L1943" s="9">
        <f t="shared" si="91"/>
        <v>41774.290868055556</v>
      </c>
      <c r="M1943" s="10">
        <f t="shared" si="92"/>
        <v>2014</v>
      </c>
      <c r="N1943" t="b">
        <v>1</v>
      </c>
      <c r="O1943">
        <v>4883</v>
      </c>
      <c r="P1943" t="b">
        <v>1</v>
      </c>
      <c r="Q1943" t="s">
        <v>8293</v>
      </c>
    </row>
    <row r="1944" spans="1:17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s="9">
        <f t="shared" si="90"/>
        <v>40638.828009259261</v>
      </c>
      <c r="L1944" s="9">
        <f t="shared" si="91"/>
        <v>40728.828009259261</v>
      </c>
      <c r="M1944" s="10">
        <f t="shared" si="92"/>
        <v>2011</v>
      </c>
      <c r="N1944" t="b">
        <v>1</v>
      </c>
      <c r="O1944">
        <v>95</v>
      </c>
      <c r="P1944" t="b">
        <v>1</v>
      </c>
      <c r="Q1944" t="s">
        <v>8293</v>
      </c>
    </row>
    <row r="1945" spans="1:17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s="9">
        <f t="shared" si="90"/>
        <v>42548.269861111112</v>
      </c>
      <c r="L1945" s="9">
        <f t="shared" si="91"/>
        <v>42593.269861111112</v>
      </c>
      <c r="M1945" s="10">
        <f t="shared" si="92"/>
        <v>2016</v>
      </c>
      <c r="N1945" t="b">
        <v>1</v>
      </c>
      <c r="O1945">
        <v>2478</v>
      </c>
      <c r="P1945" t="b">
        <v>1</v>
      </c>
      <c r="Q1945" t="s">
        <v>8293</v>
      </c>
    </row>
    <row r="1946" spans="1:17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s="9">
        <f t="shared" si="90"/>
        <v>41730.584374999999</v>
      </c>
      <c r="L1946" s="9">
        <f t="shared" si="91"/>
        <v>41760.584374999999</v>
      </c>
      <c r="M1946" s="10">
        <f t="shared" si="92"/>
        <v>2014</v>
      </c>
      <c r="N1946" t="b">
        <v>1</v>
      </c>
      <c r="O1946">
        <v>1789</v>
      </c>
      <c r="P1946" t="b">
        <v>1</v>
      </c>
      <c r="Q1946" t="s">
        <v>8293</v>
      </c>
    </row>
    <row r="1947" spans="1:17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s="9">
        <f t="shared" si="90"/>
        <v>42157.251828703709</v>
      </c>
      <c r="L1947" s="9">
        <f t="shared" si="91"/>
        <v>42197.251828703709</v>
      </c>
      <c r="M1947" s="10">
        <f t="shared" si="92"/>
        <v>2015</v>
      </c>
      <c r="N1947" t="b">
        <v>1</v>
      </c>
      <c r="O1947">
        <v>680</v>
      </c>
      <c r="P1947" t="b">
        <v>1</v>
      </c>
      <c r="Q1947" t="s">
        <v>8293</v>
      </c>
    </row>
    <row r="1948" spans="1:17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s="9">
        <f t="shared" si="90"/>
        <v>41689.150011574071</v>
      </c>
      <c r="L1948" s="9">
        <f t="shared" si="91"/>
        <v>41749.108344907407</v>
      </c>
      <c r="M1948" s="10">
        <f t="shared" si="92"/>
        <v>2014</v>
      </c>
      <c r="N1948" t="b">
        <v>1</v>
      </c>
      <c r="O1948">
        <v>70</v>
      </c>
      <c r="P1948" t="b">
        <v>1</v>
      </c>
      <c r="Q1948" t="s">
        <v>8293</v>
      </c>
    </row>
    <row r="1949" spans="1:17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s="9">
        <f t="shared" si="90"/>
        <v>40102.918055555558</v>
      </c>
      <c r="L1949" s="9">
        <f t="shared" si="91"/>
        <v>40140.249305555553</v>
      </c>
      <c r="M1949" s="10">
        <f t="shared" si="92"/>
        <v>2009</v>
      </c>
      <c r="N1949" t="b">
        <v>1</v>
      </c>
      <c r="O1949">
        <v>23</v>
      </c>
      <c r="P1949" t="b">
        <v>1</v>
      </c>
      <c r="Q1949" t="s">
        <v>8293</v>
      </c>
    </row>
    <row r="1950" spans="1:17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s="9">
        <f t="shared" si="90"/>
        <v>42473.604270833333</v>
      </c>
      <c r="L1950" s="9">
        <f t="shared" si="91"/>
        <v>42527.709722222222</v>
      </c>
      <c r="M1950" s="10">
        <f t="shared" si="92"/>
        <v>2016</v>
      </c>
      <c r="N1950" t="b">
        <v>1</v>
      </c>
      <c r="O1950">
        <v>4245</v>
      </c>
      <c r="P1950" t="b">
        <v>1</v>
      </c>
      <c r="Q1950" t="s">
        <v>8293</v>
      </c>
    </row>
    <row r="1951" spans="1:17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s="9">
        <f t="shared" si="90"/>
        <v>41800.423043981478</v>
      </c>
      <c r="L1951" s="9">
        <f t="shared" si="91"/>
        <v>41830.423043981478</v>
      </c>
      <c r="M1951" s="10">
        <f t="shared" si="92"/>
        <v>2014</v>
      </c>
      <c r="N1951" t="b">
        <v>1</v>
      </c>
      <c r="O1951">
        <v>943</v>
      </c>
      <c r="P1951" t="b">
        <v>1</v>
      </c>
      <c r="Q1951" t="s">
        <v>8293</v>
      </c>
    </row>
    <row r="1952" spans="1:17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s="9">
        <f t="shared" si="90"/>
        <v>40624.181400462963</v>
      </c>
      <c r="L1952" s="9">
        <f t="shared" si="91"/>
        <v>40655.181400462963</v>
      </c>
      <c r="M1952" s="10">
        <f t="shared" si="92"/>
        <v>2011</v>
      </c>
      <c r="N1952" t="b">
        <v>1</v>
      </c>
      <c r="O1952">
        <v>1876</v>
      </c>
      <c r="P1952" t="b">
        <v>1</v>
      </c>
      <c r="Q1952" t="s">
        <v>8293</v>
      </c>
    </row>
    <row r="1953" spans="1:17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s="9">
        <f t="shared" si="90"/>
        <v>42651.420567129629</v>
      </c>
      <c r="L1953" s="9">
        <f t="shared" si="91"/>
        <v>42681.462233796294</v>
      </c>
      <c r="M1953" s="10">
        <f t="shared" si="92"/>
        <v>2016</v>
      </c>
      <c r="N1953" t="b">
        <v>1</v>
      </c>
      <c r="O1953">
        <v>834</v>
      </c>
      <c r="P1953" t="b">
        <v>1</v>
      </c>
      <c r="Q1953" t="s">
        <v>8293</v>
      </c>
    </row>
    <row r="1954" spans="1:17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s="9">
        <f t="shared" si="90"/>
        <v>41526.60665509259</v>
      </c>
      <c r="L1954" s="9">
        <f t="shared" si="91"/>
        <v>41563.60665509259</v>
      </c>
      <c r="M1954" s="10">
        <f t="shared" si="92"/>
        <v>2013</v>
      </c>
      <c r="N1954" t="b">
        <v>1</v>
      </c>
      <c r="O1954">
        <v>682</v>
      </c>
      <c r="P1954" t="b">
        <v>1</v>
      </c>
      <c r="Q1954" t="s">
        <v>8293</v>
      </c>
    </row>
    <row r="1955" spans="1:17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s="9">
        <f t="shared" si="90"/>
        <v>40941.199826388889</v>
      </c>
      <c r="L1955" s="9">
        <f t="shared" si="91"/>
        <v>40970.125</v>
      </c>
      <c r="M1955" s="10">
        <f t="shared" si="92"/>
        <v>2012</v>
      </c>
      <c r="N1955" t="b">
        <v>1</v>
      </c>
      <c r="O1955">
        <v>147</v>
      </c>
      <c r="P1955" t="b">
        <v>1</v>
      </c>
      <c r="Q1955" t="s">
        <v>8293</v>
      </c>
    </row>
    <row r="1956" spans="1:17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s="9">
        <f t="shared" si="90"/>
        <v>42394.580740740741</v>
      </c>
      <c r="L1956" s="9">
        <f t="shared" si="91"/>
        <v>42441.208333333328</v>
      </c>
      <c r="M1956" s="10">
        <f t="shared" si="92"/>
        <v>2016</v>
      </c>
      <c r="N1956" t="b">
        <v>1</v>
      </c>
      <c r="O1956">
        <v>415</v>
      </c>
      <c r="P1956" t="b">
        <v>1</v>
      </c>
      <c r="Q1956" t="s">
        <v>8293</v>
      </c>
    </row>
    <row r="1957" spans="1:17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s="9">
        <f t="shared" si="90"/>
        <v>41020.271770833337</v>
      </c>
      <c r="L1957" s="9">
        <f t="shared" si="91"/>
        <v>41052.791666666664</v>
      </c>
      <c r="M1957" s="10">
        <f t="shared" si="92"/>
        <v>2012</v>
      </c>
      <c r="N1957" t="b">
        <v>1</v>
      </c>
      <c r="O1957">
        <v>290</v>
      </c>
      <c r="P1957" t="b">
        <v>1</v>
      </c>
      <c r="Q1957" t="s">
        <v>8293</v>
      </c>
    </row>
    <row r="1958" spans="1:17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s="9">
        <f t="shared" si="90"/>
        <v>42067.923668981486</v>
      </c>
      <c r="L1958" s="9">
        <f t="shared" si="91"/>
        <v>42112.882002314815</v>
      </c>
      <c r="M1958" s="10">
        <f t="shared" si="92"/>
        <v>2015</v>
      </c>
      <c r="N1958" t="b">
        <v>1</v>
      </c>
      <c r="O1958">
        <v>365</v>
      </c>
      <c r="P1958" t="b">
        <v>1</v>
      </c>
      <c r="Q1958" t="s">
        <v>8293</v>
      </c>
    </row>
    <row r="1959" spans="1:17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s="9">
        <f t="shared" si="90"/>
        <v>41179.098530092589</v>
      </c>
      <c r="L1959" s="9">
        <f t="shared" si="91"/>
        <v>41209.098530092589</v>
      </c>
      <c r="M1959" s="10">
        <f t="shared" si="92"/>
        <v>2012</v>
      </c>
      <c r="N1959" t="b">
        <v>1</v>
      </c>
      <c r="O1959">
        <v>660</v>
      </c>
      <c r="P1959" t="b">
        <v>1</v>
      </c>
      <c r="Q1959" t="s">
        <v>8293</v>
      </c>
    </row>
    <row r="1960" spans="1:17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s="9">
        <f t="shared" si="90"/>
        <v>41326.987974537034</v>
      </c>
      <c r="L1960" s="9">
        <f t="shared" si="91"/>
        <v>41356.94630787037</v>
      </c>
      <c r="M1960" s="10">
        <f t="shared" si="92"/>
        <v>2013</v>
      </c>
      <c r="N1960" t="b">
        <v>1</v>
      </c>
      <c r="O1960">
        <v>1356</v>
      </c>
      <c r="P1960" t="b">
        <v>1</v>
      </c>
      <c r="Q1960" t="s">
        <v>8293</v>
      </c>
    </row>
    <row r="1961" spans="1:17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s="9">
        <f t="shared" si="90"/>
        <v>41871.845601851855</v>
      </c>
      <c r="L1961" s="9">
        <f t="shared" si="91"/>
        <v>41913</v>
      </c>
      <c r="M1961" s="10">
        <f t="shared" si="92"/>
        <v>2014</v>
      </c>
      <c r="N1961" t="b">
        <v>1</v>
      </c>
      <c r="O1961">
        <v>424</v>
      </c>
      <c r="P1961" t="b">
        <v>1</v>
      </c>
      <c r="Q1961" t="s">
        <v>8293</v>
      </c>
    </row>
    <row r="1962" spans="1:17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s="9">
        <f t="shared" si="90"/>
        <v>41964.362743055557</v>
      </c>
      <c r="L1962" s="9">
        <f t="shared" si="91"/>
        <v>41994.362743055557</v>
      </c>
      <c r="M1962" s="10">
        <f t="shared" si="92"/>
        <v>2014</v>
      </c>
      <c r="N1962" t="b">
        <v>1</v>
      </c>
      <c r="O1962">
        <v>33</v>
      </c>
      <c r="P1962" t="b">
        <v>1</v>
      </c>
      <c r="Q1962" t="s">
        <v>8293</v>
      </c>
    </row>
    <row r="1963" spans="1:17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s="9">
        <f t="shared" si="90"/>
        <v>41148.194641203707</v>
      </c>
      <c r="L1963" s="9">
        <f t="shared" si="91"/>
        <v>41188.165972222225</v>
      </c>
      <c r="M1963" s="10">
        <f t="shared" si="92"/>
        <v>2012</v>
      </c>
      <c r="N1963" t="b">
        <v>1</v>
      </c>
      <c r="O1963">
        <v>1633</v>
      </c>
      <c r="P1963" t="b">
        <v>1</v>
      </c>
      <c r="Q1963" t="s">
        <v>8293</v>
      </c>
    </row>
    <row r="1964" spans="1:17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s="9">
        <f t="shared" si="90"/>
        <v>41742.780509259261</v>
      </c>
      <c r="L1964" s="9">
        <f t="shared" si="91"/>
        <v>41772.780509259261</v>
      </c>
      <c r="M1964" s="10">
        <f t="shared" si="92"/>
        <v>2014</v>
      </c>
      <c r="N1964" t="b">
        <v>1</v>
      </c>
      <c r="O1964">
        <v>306</v>
      </c>
      <c r="P1964" t="b">
        <v>1</v>
      </c>
      <c r="Q1964" t="s">
        <v>8293</v>
      </c>
    </row>
    <row r="1965" spans="1:17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s="9">
        <f t="shared" si="90"/>
        <v>41863.429791666669</v>
      </c>
      <c r="L1965" s="9">
        <f t="shared" si="91"/>
        <v>41898.429791666669</v>
      </c>
      <c r="M1965" s="10">
        <f t="shared" si="92"/>
        <v>2014</v>
      </c>
      <c r="N1965" t="b">
        <v>1</v>
      </c>
      <c r="O1965">
        <v>205</v>
      </c>
      <c r="P1965" t="b">
        <v>1</v>
      </c>
      <c r="Q1965" t="s">
        <v>8293</v>
      </c>
    </row>
    <row r="1966" spans="1:17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s="9">
        <f t="shared" si="90"/>
        <v>42452.272824074069</v>
      </c>
      <c r="L1966" s="9">
        <f t="shared" si="91"/>
        <v>42482.272824074069</v>
      </c>
      <c r="M1966" s="10">
        <f t="shared" si="92"/>
        <v>2016</v>
      </c>
      <c r="N1966" t="b">
        <v>1</v>
      </c>
      <c r="O1966">
        <v>1281</v>
      </c>
      <c r="P1966" t="b">
        <v>1</v>
      </c>
      <c r="Q1966" t="s">
        <v>8293</v>
      </c>
    </row>
    <row r="1967" spans="1:17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s="9">
        <f t="shared" si="90"/>
        <v>40898.089236111111</v>
      </c>
      <c r="L1967" s="9">
        <f t="shared" si="91"/>
        <v>40920.041666666664</v>
      </c>
      <c r="M1967" s="10">
        <f t="shared" si="92"/>
        <v>2012</v>
      </c>
      <c r="N1967" t="b">
        <v>1</v>
      </c>
      <c r="O1967">
        <v>103</v>
      </c>
      <c r="P1967" t="b">
        <v>1</v>
      </c>
      <c r="Q1967" t="s">
        <v>8293</v>
      </c>
    </row>
    <row r="1968" spans="1:17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s="9">
        <f t="shared" si="90"/>
        <v>41835.540486111109</v>
      </c>
      <c r="L1968" s="9">
        <f t="shared" si="91"/>
        <v>41865.540486111109</v>
      </c>
      <c r="M1968" s="10">
        <f t="shared" si="92"/>
        <v>2014</v>
      </c>
      <c r="N1968" t="b">
        <v>1</v>
      </c>
      <c r="O1968">
        <v>1513</v>
      </c>
      <c r="P1968" t="b">
        <v>1</v>
      </c>
      <c r="Q1968" t="s">
        <v>8293</v>
      </c>
    </row>
    <row r="1969" spans="1:17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s="9">
        <f t="shared" si="90"/>
        <v>41730.663530092592</v>
      </c>
      <c r="L1969" s="9">
        <f t="shared" si="91"/>
        <v>41760.663530092592</v>
      </c>
      <c r="M1969" s="10">
        <f t="shared" si="92"/>
        <v>2014</v>
      </c>
      <c r="N1969" t="b">
        <v>1</v>
      </c>
      <c r="O1969">
        <v>405</v>
      </c>
      <c r="P1969" t="b">
        <v>1</v>
      </c>
      <c r="Q1969" t="s">
        <v>8293</v>
      </c>
    </row>
    <row r="1970" spans="1:17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s="9">
        <f t="shared" si="90"/>
        <v>42676.586979166663</v>
      </c>
      <c r="L1970" s="9">
        <f t="shared" si="91"/>
        <v>42707.628645833334</v>
      </c>
      <c r="M1970" s="10">
        <f t="shared" si="92"/>
        <v>2016</v>
      </c>
      <c r="N1970" t="b">
        <v>1</v>
      </c>
      <c r="O1970">
        <v>510</v>
      </c>
      <c r="P1970" t="b">
        <v>1</v>
      </c>
      <c r="Q1970" t="s">
        <v>8293</v>
      </c>
    </row>
    <row r="1971" spans="1:17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s="9">
        <f t="shared" si="90"/>
        <v>42557.792453703703</v>
      </c>
      <c r="L1971" s="9">
        <f t="shared" si="91"/>
        <v>42587.792453703703</v>
      </c>
      <c r="M1971" s="10">
        <f t="shared" si="92"/>
        <v>2016</v>
      </c>
      <c r="N1971" t="b">
        <v>1</v>
      </c>
      <c r="O1971">
        <v>1887</v>
      </c>
      <c r="P1971" t="b">
        <v>1</v>
      </c>
      <c r="Q1971" t="s">
        <v>8293</v>
      </c>
    </row>
    <row r="1972" spans="1:17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s="9">
        <f t="shared" si="90"/>
        <v>41324.193298611113</v>
      </c>
      <c r="L1972" s="9">
        <f t="shared" si="91"/>
        <v>41384.151631944449</v>
      </c>
      <c r="M1972" s="10">
        <f t="shared" si="92"/>
        <v>2013</v>
      </c>
      <c r="N1972" t="b">
        <v>1</v>
      </c>
      <c r="O1972">
        <v>701</v>
      </c>
      <c r="P1972" t="b">
        <v>1</v>
      </c>
      <c r="Q1972" t="s">
        <v>8293</v>
      </c>
    </row>
    <row r="1973" spans="1:17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s="9">
        <f t="shared" si="90"/>
        <v>41561.500706018516</v>
      </c>
      <c r="L1973" s="9">
        <f t="shared" si="91"/>
        <v>41593.166666666664</v>
      </c>
      <c r="M1973" s="10">
        <f t="shared" si="92"/>
        <v>2013</v>
      </c>
      <c r="N1973" t="b">
        <v>1</v>
      </c>
      <c r="O1973">
        <v>3863</v>
      </c>
      <c r="P1973" t="b">
        <v>1</v>
      </c>
      <c r="Q1973" t="s">
        <v>8293</v>
      </c>
    </row>
    <row r="1974" spans="1:17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s="9">
        <f t="shared" si="90"/>
        <v>41201.012083333335</v>
      </c>
      <c r="L1974" s="9">
        <f t="shared" si="91"/>
        <v>41231.053749999999</v>
      </c>
      <c r="M1974" s="10">
        <f t="shared" si="92"/>
        <v>2012</v>
      </c>
      <c r="N1974" t="b">
        <v>1</v>
      </c>
      <c r="O1974">
        <v>238</v>
      </c>
      <c r="P1974" t="b">
        <v>1</v>
      </c>
      <c r="Q1974" t="s">
        <v>8293</v>
      </c>
    </row>
    <row r="1975" spans="1:17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s="9">
        <f t="shared" si="90"/>
        <v>42549.722962962958</v>
      </c>
      <c r="L1975" s="9">
        <f t="shared" si="91"/>
        <v>42588.291666666672</v>
      </c>
      <c r="M1975" s="10">
        <f t="shared" si="92"/>
        <v>2016</v>
      </c>
      <c r="N1975" t="b">
        <v>1</v>
      </c>
      <c r="O1975">
        <v>2051</v>
      </c>
      <c r="P1975" t="b">
        <v>1</v>
      </c>
      <c r="Q1975" t="s">
        <v>8293</v>
      </c>
    </row>
    <row r="1976" spans="1:17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s="9">
        <f t="shared" si="90"/>
        <v>41445.334131944444</v>
      </c>
      <c r="L1976" s="9">
        <f t="shared" si="91"/>
        <v>41505.334131944444</v>
      </c>
      <c r="M1976" s="10">
        <f t="shared" si="92"/>
        <v>2013</v>
      </c>
      <c r="N1976" t="b">
        <v>1</v>
      </c>
      <c r="O1976">
        <v>402</v>
      </c>
      <c r="P1976" t="b">
        <v>1</v>
      </c>
      <c r="Q1976" t="s">
        <v>8293</v>
      </c>
    </row>
    <row r="1977" spans="1:17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s="9">
        <f t="shared" si="90"/>
        <v>41313.755219907405</v>
      </c>
      <c r="L1977" s="9">
        <f t="shared" si="91"/>
        <v>41343.755219907405</v>
      </c>
      <c r="M1977" s="10">
        <f t="shared" si="92"/>
        <v>2013</v>
      </c>
      <c r="N1977" t="b">
        <v>1</v>
      </c>
      <c r="O1977">
        <v>253</v>
      </c>
      <c r="P1977" t="b">
        <v>1</v>
      </c>
      <c r="Q1977" t="s">
        <v>8293</v>
      </c>
    </row>
    <row r="1978" spans="1:17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s="9">
        <f t="shared" si="90"/>
        <v>41438.899594907409</v>
      </c>
      <c r="L1978" s="9">
        <f t="shared" si="91"/>
        <v>41468.899594907409</v>
      </c>
      <c r="M1978" s="10">
        <f t="shared" si="92"/>
        <v>2013</v>
      </c>
      <c r="N1978" t="b">
        <v>1</v>
      </c>
      <c r="O1978">
        <v>473</v>
      </c>
      <c r="P1978" t="b">
        <v>1</v>
      </c>
      <c r="Q1978" t="s">
        <v>8293</v>
      </c>
    </row>
    <row r="1979" spans="1:17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s="9">
        <f t="shared" si="90"/>
        <v>42311.216898148152</v>
      </c>
      <c r="L1979" s="9">
        <f t="shared" si="91"/>
        <v>42357.332638888889</v>
      </c>
      <c r="M1979" s="10">
        <f t="shared" si="92"/>
        <v>2015</v>
      </c>
      <c r="N1979" t="b">
        <v>1</v>
      </c>
      <c r="O1979">
        <v>821</v>
      </c>
      <c r="P1979" t="b">
        <v>1</v>
      </c>
      <c r="Q1979" t="s">
        <v>8293</v>
      </c>
    </row>
    <row r="1980" spans="1:17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s="9">
        <f t="shared" si="90"/>
        <v>41039.225601851853</v>
      </c>
      <c r="L1980" s="9">
        <f t="shared" si="91"/>
        <v>41072.291666666664</v>
      </c>
      <c r="M1980" s="10">
        <f t="shared" si="92"/>
        <v>2012</v>
      </c>
      <c r="N1980" t="b">
        <v>1</v>
      </c>
      <c r="O1980">
        <v>388</v>
      </c>
      <c r="P1980" t="b">
        <v>1</v>
      </c>
      <c r="Q1980" t="s">
        <v>8293</v>
      </c>
    </row>
    <row r="1981" spans="1:17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s="9">
        <f t="shared" si="90"/>
        <v>42290.460023148145</v>
      </c>
      <c r="L1981" s="9">
        <f t="shared" si="91"/>
        <v>42327.207638888889</v>
      </c>
      <c r="M1981" s="10">
        <f t="shared" si="92"/>
        <v>2015</v>
      </c>
      <c r="N1981" t="b">
        <v>1</v>
      </c>
      <c r="O1981">
        <v>813</v>
      </c>
      <c r="P1981" t="b">
        <v>1</v>
      </c>
      <c r="Q1981" t="s">
        <v>8293</v>
      </c>
    </row>
    <row r="1982" spans="1:17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s="9">
        <f t="shared" si="90"/>
        <v>42423.542384259257</v>
      </c>
      <c r="L1982" s="9">
        <f t="shared" si="91"/>
        <v>42463.500717592593</v>
      </c>
      <c r="M1982" s="10">
        <f t="shared" si="92"/>
        <v>2016</v>
      </c>
      <c r="N1982" t="b">
        <v>1</v>
      </c>
      <c r="O1982">
        <v>1945</v>
      </c>
      <c r="P1982" t="b">
        <v>1</v>
      </c>
      <c r="Q1982" t="s">
        <v>8293</v>
      </c>
    </row>
    <row r="1983" spans="1:17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s="9">
        <f t="shared" si="90"/>
        <v>41799.725289351853</v>
      </c>
      <c r="L1983" s="9">
        <f t="shared" si="91"/>
        <v>41829.725289351853</v>
      </c>
      <c r="M1983" s="10">
        <f t="shared" si="92"/>
        <v>2014</v>
      </c>
      <c r="N1983" t="b">
        <v>0</v>
      </c>
      <c r="O1983">
        <v>12</v>
      </c>
      <c r="P1983" t="b">
        <v>0</v>
      </c>
      <c r="Q1983" t="s">
        <v>8294</v>
      </c>
    </row>
    <row r="1984" spans="1:17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s="9">
        <f t="shared" si="90"/>
        <v>42678.586655092593</v>
      </c>
      <c r="L1984" s="9">
        <f t="shared" si="91"/>
        <v>42708.628321759257</v>
      </c>
      <c r="M1984" s="10">
        <f t="shared" si="92"/>
        <v>2016</v>
      </c>
      <c r="N1984" t="b">
        <v>0</v>
      </c>
      <c r="O1984">
        <v>0</v>
      </c>
      <c r="P1984" t="b">
        <v>0</v>
      </c>
      <c r="Q1984" t="s">
        <v>8294</v>
      </c>
    </row>
    <row r="1985" spans="1:17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s="9">
        <f t="shared" si="90"/>
        <v>42593.011782407411</v>
      </c>
      <c r="L1985" s="9">
        <f t="shared" si="91"/>
        <v>42615.291666666672</v>
      </c>
      <c r="M1985" s="10">
        <f t="shared" si="92"/>
        <v>2016</v>
      </c>
      <c r="N1985" t="b">
        <v>0</v>
      </c>
      <c r="O1985">
        <v>16</v>
      </c>
      <c r="P1985" t="b">
        <v>0</v>
      </c>
      <c r="Q1985" t="s">
        <v>8294</v>
      </c>
    </row>
    <row r="1986" spans="1:17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s="9">
        <f t="shared" si="90"/>
        <v>41913.790289351848</v>
      </c>
      <c r="L1986" s="9">
        <f t="shared" si="91"/>
        <v>41973.831956018519</v>
      </c>
      <c r="M1986" s="10">
        <f t="shared" si="92"/>
        <v>2014</v>
      </c>
      <c r="N1986" t="b">
        <v>0</v>
      </c>
      <c r="O1986">
        <v>7</v>
      </c>
      <c r="P1986" t="b">
        <v>0</v>
      </c>
      <c r="Q1986" t="s">
        <v>8294</v>
      </c>
    </row>
    <row r="1987" spans="1:17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s="9">
        <f t="shared" ref="K1987:K2050" si="93">(((J1987/60)/60)/24)+DATE(1970,1,1)</f>
        <v>42555.698738425926</v>
      </c>
      <c r="L1987" s="9">
        <f t="shared" ref="L1987:L2050" si="94">(((I1987/60)/60)/24)+DATE(1970,1,1)</f>
        <v>42584.958333333328</v>
      </c>
      <c r="M1987" s="10">
        <f t="shared" ref="M1987:M2050" si="95">YEAR(L1987)</f>
        <v>2016</v>
      </c>
      <c r="N1987" t="b">
        <v>0</v>
      </c>
      <c r="O1987">
        <v>4</v>
      </c>
      <c r="P1987" t="b">
        <v>0</v>
      </c>
      <c r="Q1987" t="s">
        <v>8294</v>
      </c>
    </row>
    <row r="1988" spans="1:17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s="9">
        <f t="shared" si="93"/>
        <v>42413.433831018512</v>
      </c>
      <c r="L1988" s="9">
        <f t="shared" si="94"/>
        <v>42443.392164351855</v>
      </c>
      <c r="M1988" s="10">
        <f t="shared" si="95"/>
        <v>2016</v>
      </c>
      <c r="N1988" t="b">
        <v>0</v>
      </c>
      <c r="O1988">
        <v>1</v>
      </c>
      <c r="P1988" t="b">
        <v>0</v>
      </c>
      <c r="Q1988" t="s">
        <v>8294</v>
      </c>
    </row>
    <row r="1989" spans="1:17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s="9">
        <f t="shared" si="93"/>
        <v>42034.639768518522</v>
      </c>
      <c r="L1989" s="9">
        <f t="shared" si="94"/>
        <v>42064.639768518522</v>
      </c>
      <c r="M1989" s="10">
        <f t="shared" si="95"/>
        <v>2015</v>
      </c>
      <c r="N1989" t="b">
        <v>0</v>
      </c>
      <c r="O1989">
        <v>28</v>
      </c>
      <c r="P1989" t="b">
        <v>0</v>
      </c>
      <c r="Q1989" t="s">
        <v>8294</v>
      </c>
    </row>
    <row r="1990" spans="1:17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s="9">
        <f t="shared" si="93"/>
        <v>42206.763217592597</v>
      </c>
      <c r="L1990" s="9">
        <f t="shared" si="94"/>
        <v>42236.763217592597</v>
      </c>
      <c r="M1990" s="10">
        <f t="shared" si="95"/>
        <v>2015</v>
      </c>
      <c r="N1990" t="b">
        <v>0</v>
      </c>
      <c r="O1990">
        <v>1</v>
      </c>
      <c r="P1990" t="b">
        <v>0</v>
      </c>
      <c r="Q1990" t="s">
        <v>8294</v>
      </c>
    </row>
    <row r="1991" spans="1:17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s="9">
        <f t="shared" si="93"/>
        <v>42685.680648148147</v>
      </c>
      <c r="L1991" s="9">
        <f t="shared" si="94"/>
        <v>42715.680648148147</v>
      </c>
      <c r="M1991" s="10">
        <f t="shared" si="95"/>
        <v>2016</v>
      </c>
      <c r="N1991" t="b">
        <v>0</v>
      </c>
      <c r="O1991">
        <v>1</v>
      </c>
      <c r="P1991" t="b">
        <v>0</v>
      </c>
      <c r="Q1991" t="s">
        <v>8294</v>
      </c>
    </row>
    <row r="1992" spans="1:17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s="9">
        <f t="shared" si="93"/>
        <v>42398.195972222224</v>
      </c>
      <c r="L1992" s="9">
        <f t="shared" si="94"/>
        <v>42413.195972222224</v>
      </c>
      <c r="M1992" s="10">
        <f t="shared" si="95"/>
        <v>2016</v>
      </c>
      <c r="N1992" t="b">
        <v>0</v>
      </c>
      <c r="O1992">
        <v>5</v>
      </c>
      <c r="P1992" t="b">
        <v>0</v>
      </c>
      <c r="Q1992" t="s">
        <v>8294</v>
      </c>
    </row>
    <row r="1993" spans="1:17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s="9">
        <f t="shared" si="93"/>
        <v>42167.89335648148</v>
      </c>
      <c r="L1993" s="9">
        <f t="shared" si="94"/>
        <v>42188.89335648148</v>
      </c>
      <c r="M1993" s="10">
        <f t="shared" si="95"/>
        <v>2015</v>
      </c>
      <c r="N1993" t="b">
        <v>0</v>
      </c>
      <c r="O1993">
        <v>3</v>
      </c>
      <c r="P1993" t="b">
        <v>0</v>
      </c>
      <c r="Q1993" t="s">
        <v>8294</v>
      </c>
    </row>
    <row r="1994" spans="1:17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s="9">
        <f t="shared" si="93"/>
        <v>42023.143414351856</v>
      </c>
      <c r="L1994" s="9">
        <f t="shared" si="94"/>
        <v>42053.143414351856</v>
      </c>
      <c r="M1994" s="10">
        <f t="shared" si="95"/>
        <v>2015</v>
      </c>
      <c r="N1994" t="b">
        <v>0</v>
      </c>
      <c r="O1994">
        <v>2</v>
      </c>
      <c r="P1994" t="b">
        <v>0</v>
      </c>
      <c r="Q1994" t="s">
        <v>8294</v>
      </c>
    </row>
    <row r="1995" spans="1:17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s="9">
        <f t="shared" si="93"/>
        <v>42329.58839120371</v>
      </c>
      <c r="L1995" s="9">
        <f t="shared" si="94"/>
        <v>42359.58839120371</v>
      </c>
      <c r="M1995" s="10">
        <f t="shared" si="95"/>
        <v>2015</v>
      </c>
      <c r="N1995" t="b">
        <v>0</v>
      </c>
      <c r="O1995">
        <v>0</v>
      </c>
      <c r="P1995" t="b">
        <v>0</v>
      </c>
      <c r="Q1995" t="s">
        <v>8294</v>
      </c>
    </row>
    <row r="1996" spans="1:17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s="9">
        <f t="shared" si="93"/>
        <v>42651.006273148145</v>
      </c>
      <c r="L1996" s="9">
        <f t="shared" si="94"/>
        <v>42711.047939814816</v>
      </c>
      <c r="M1996" s="10">
        <f t="shared" si="95"/>
        <v>2016</v>
      </c>
      <c r="N1996" t="b">
        <v>0</v>
      </c>
      <c r="O1996">
        <v>0</v>
      </c>
      <c r="P1996" t="b">
        <v>0</v>
      </c>
      <c r="Q1996" t="s">
        <v>8294</v>
      </c>
    </row>
    <row r="1997" spans="1:17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s="9">
        <f t="shared" si="93"/>
        <v>42181.902037037042</v>
      </c>
      <c r="L1997" s="9">
        <f t="shared" si="94"/>
        <v>42201.902037037042</v>
      </c>
      <c r="M1997" s="10">
        <f t="shared" si="95"/>
        <v>2015</v>
      </c>
      <c r="N1997" t="b">
        <v>0</v>
      </c>
      <c r="O1997">
        <v>3</v>
      </c>
      <c r="P1997" t="b">
        <v>0</v>
      </c>
      <c r="Q1997" t="s">
        <v>8294</v>
      </c>
    </row>
    <row r="1998" spans="1:17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s="9">
        <f t="shared" si="93"/>
        <v>41800.819571759261</v>
      </c>
      <c r="L1998" s="9">
        <f t="shared" si="94"/>
        <v>41830.819571759261</v>
      </c>
      <c r="M1998" s="10">
        <f t="shared" si="95"/>
        <v>2014</v>
      </c>
      <c r="N1998" t="b">
        <v>0</v>
      </c>
      <c r="O1998">
        <v>0</v>
      </c>
      <c r="P1998" t="b">
        <v>0</v>
      </c>
      <c r="Q1998" t="s">
        <v>8294</v>
      </c>
    </row>
    <row r="1999" spans="1:17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s="9">
        <f t="shared" si="93"/>
        <v>41847.930694444447</v>
      </c>
      <c r="L1999" s="9">
        <f t="shared" si="94"/>
        <v>41877.930694444447</v>
      </c>
      <c r="M1999" s="10">
        <f t="shared" si="95"/>
        <v>2014</v>
      </c>
      <c r="N1999" t="b">
        <v>0</v>
      </c>
      <c r="O1999">
        <v>0</v>
      </c>
      <c r="P1999" t="b">
        <v>0</v>
      </c>
      <c r="Q1999" t="s">
        <v>8294</v>
      </c>
    </row>
    <row r="2000" spans="1:17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s="9">
        <f t="shared" si="93"/>
        <v>41807.118495370371</v>
      </c>
      <c r="L2000" s="9">
        <f t="shared" si="94"/>
        <v>41852.118495370371</v>
      </c>
      <c r="M2000" s="10">
        <f t="shared" si="95"/>
        <v>2014</v>
      </c>
      <c r="N2000" t="b">
        <v>0</v>
      </c>
      <c r="O2000">
        <v>3</v>
      </c>
      <c r="P2000" t="b">
        <v>0</v>
      </c>
      <c r="Q2000" t="s">
        <v>8294</v>
      </c>
    </row>
    <row r="2001" spans="1:17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s="9">
        <f t="shared" si="93"/>
        <v>41926.482731481483</v>
      </c>
      <c r="L2001" s="9">
        <f t="shared" si="94"/>
        <v>41956.524398148147</v>
      </c>
      <c r="M2001" s="10">
        <f t="shared" si="95"/>
        <v>2014</v>
      </c>
      <c r="N2001" t="b">
        <v>0</v>
      </c>
      <c r="O2001">
        <v>7</v>
      </c>
      <c r="P2001" t="b">
        <v>0</v>
      </c>
      <c r="Q2001" t="s">
        <v>8294</v>
      </c>
    </row>
    <row r="2002" spans="1:17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s="9">
        <f t="shared" si="93"/>
        <v>42345.951539351852</v>
      </c>
      <c r="L2002" s="9">
        <f t="shared" si="94"/>
        <v>42375.951539351852</v>
      </c>
      <c r="M2002" s="10">
        <f t="shared" si="95"/>
        <v>2016</v>
      </c>
      <c r="N2002" t="b">
        <v>0</v>
      </c>
      <c r="O2002">
        <v>25</v>
      </c>
      <c r="P2002" t="b">
        <v>0</v>
      </c>
      <c r="Q2002" t="s">
        <v>8294</v>
      </c>
    </row>
    <row r="2003" spans="1:17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s="9">
        <f t="shared" si="93"/>
        <v>42136.209675925929</v>
      </c>
      <c r="L2003" s="9">
        <f t="shared" si="94"/>
        <v>42167.833333333328</v>
      </c>
      <c r="M2003" s="10">
        <f t="shared" si="95"/>
        <v>2015</v>
      </c>
      <c r="N2003" t="b">
        <v>1</v>
      </c>
      <c r="O2003">
        <v>1637</v>
      </c>
      <c r="P2003" t="b">
        <v>1</v>
      </c>
      <c r="Q2003" t="s">
        <v>8293</v>
      </c>
    </row>
    <row r="2004" spans="1:17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s="9">
        <f t="shared" si="93"/>
        <v>42728.71230324074</v>
      </c>
      <c r="L2004" s="9">
        <f t="shared" si="94"/>
        <v>42758.71230324074</v>
      </c>
      <c r="M2004" s="10">
        <f t="shared" si="95"/>
        <v>2017</v>
      </c>
      <c r="N2004" t="b">
        <v>1</v>
      </c>
      <c r="O2004">
        <v>1375</v>
      </c>
      <c r="P2004" t="b">
        <v>1</v>
      </c>
      <c r="Q2004" t="s">
        <v>8293</v>
      </c>
    </row>
    <row r="2005" spans="1:17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s="9">
        <f t="shared" si="93"/>
        <v>40347.125601851854</v>
      </c>
      <c r="L2005" s="9">
        <f t="shared" si="94"/>
        <v>40361.958333333336</v>
      </c>
      <c r="M2005" s="10">
        <f t="shared" si="95"/>
        <v>2010</v>
      </c>
      <c r="N2005" t="b">
        <v>1</v>
      </c>
      <c r="O2005">
        <v>17</v>
      </c>
      <c r="P2005" t="b">
        <v>1</v>
      </c>
      <c r="Q2005" t="s">
        <v>8293</v>
      </c>
    </row>
    <row r="2006" spans="1:17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s="9">
        <f t="shared" si="93"/>
        <v>41800.604895833334</v>
      </c>
      <c r="L2006" s="9">
        <f t="shared" si="94"/>
        <v>41830.604895833334</v>
      </c>
      <c r="M2006" s="10">
        <f t="shared" si="95"/>
        <v>2014</v>
      </c>
      <c r="N2006" t="b">
        <v>1</v>
      </c>
      <c r="O2006">
        <v>354</v>
      </c>
      <c r="P2006" t="b">
        <v>1</v>
      </c>
      <c r="Q2006" t="s">
        <v>8293</v>
      </c>
    </row>
    <row r="2007" spans="1:17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s="9">
        <f t="shared" si="93"/>
        <v>41535.812708333331</v>
      </c>
      <c r="L2007" s="9">
        <f t="shared" si="94"/>
        <v>41563.165972222225</v>
      </c>
      <c r="M2007" s="10">
        <f t="shared" si="95"/>
        <v>2013</v>
      </c>
      <c r="N2007" t="b">
        <v>1</v>
      </c>
      <c r="O2007">
        <v>191</v>
      </c>
      <c r="P2007" t="b">
        <v>1</v>
      </c>
      <c r="Q2007" t="s">
        <v>8293</v>
      </c>
    </row>
    <row r="2008" spans="1:17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s="9">
        <f t="shared" si="93"/>
        <v>41941.500520833331</v>
      </c>
      <c r="L2008" s="9">
        <f t="shared" si="94"/>
        <v>41976.542187500003</v>
      </c>
      <c r="M2008" s="10">
        <f t="shared" si="95"/>
        <v>2014</v>
      </c>
      <c r="N2008" t="b">
        <v>1</v>
      </c>
      <c r="O2008">
        <v>303</v>
      </c>
      <c r="P2008" t="b">
        <v>1</v>
      </c>
      <c r="Q2008" t="s">
        <v>8293</v>
      </c>
    </row>
    <row r="2009" spans="1:17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s="9">
        <f t="shared" si="93"/>
        <v>40347.837800925925</v>
      </c>
      <c r="L2009" s="9">
        <f t="shared" si="94"/>
        <v>40414.166666666664</v>
      </c>
      <c r="M2009" s="10">
        <f t="shared" si="95"/>
        <v>2010</v>
      </c>
      <c r="N2009" t="b">
        <v>1</v>
      </c>
      <c r="O2009">
        <v>137</v>
      </c>
      <c r="P2009" t="b">
        <v>1</v>
      </c>
      <c r="Q2009" t="s">
        <v>8293</v>
      </c>
    </row>
    <row r="2010" spans="1:17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s="9">
        <f t="shared" si="93"/>
        <v>40761.604421296295</v>
      </c>
      <c r="L2010" s="9">
        <f t="shared" si="94"/>
        <v>40805.604421296295</v>
      </c>
      <c r="M2010" s="10">
        <f t="shared" si="95"/>
        <v>2011</v>
      </c>
      <c r="N2010" t="b">
        <v>1</v>
      </c>
      <c r="O2010">
        <v>41</v>
      </c>
      <c r="P2010" t="b">
        <v>1</v>
      </c>
      <c r="Q2010" t="s">
        <v>8293</v>
      </c>
    </row>
    <row r="2011" spans="1:17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s="9">
        <f t="shared" si="93"/>
        <v>42661.323414351849</v>
      </c>
      <c r="L2011" s="9">
        <f t="shared" si="94"/>
        <v>42697.365081018521</v>
      </c>
      <c r="M2011" s="10">
        <f t="shared" si="95"/>
        <v>2016</v>
      </c>
      <c r="N2011" t="b">
        <v>1</v>
      </c>
      <c r="O2011">
        <v>398</v>
      </c>
      <c r="P2011" t="b">
        <v>1</v>
      </c>
      <c r="Q2011" t="s">
        <v>8293</v>
      </c>
    </row>
    <row r="2012" spans="1:17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s="9">
        <f t="shared" si="93"/>
        <v>42570.996423611112</v>
      </c>
      <c r="L2012" s="9">
        <f t="shared" si="94"/>
        <v>42600.996423611112</v>
      </c>
      <c r="M2012" s="10">
        <f t="shared" si="95"/>
        <v>2016</v>
      </c>
      <c r="N2012" t="b">
        <v>1</v>
      </c>
      <c r="O2012">
        <v>1737</v>
      </c>
      <c r="P2012" t="b">
        <v>1</v>
      </c>
      <c r="Q2012" t="s">
        <v>8293</v>
      </c>
    </row>
    <row r="2013" spans="1:17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s="9">
        <f t="shared" si="93"/>
        <v>42347.358483796299</v>
      </c>
      <c r="L2013" s="9">
        <f t="shared" si="94"/>
        <v>42380.958333333328</v>
      </c>
      <c r="M2013" s="10">
        <f t="shared" si="95"/>
        <v>2016</v>
      </c>
      <c r="N2013" t="b">
        <v>1</v>
      </c>
      <c r="O2013">
        <v>971</v>
      </c>
      <c r="P2013" t="b">
        <v>1</v>
      </c>
      <c r="Q2013" t="s">
        <v>8293</v>
      </c>
    </row>
    <row r="2014" spans="1:17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s="9">
        <f t="shared" si="93"/>
        <v>42010.822233796294</v>
      </c>
      <c r="L2014" s="9">
        <f t="shared" si="94"/>
        <v>42040.822233796294</v>
      </c>
      <c r="M2014" s="10">
        <f t="shared" si="95"/>
        <v>2015</v>
      </c>
      <c r="N2014" t="b">
        <v>1</v>
      </c>
      <c r="O2014">
        <v>183</v>
      </c>
      <c r="P2014" t="b">
        <v>1</v>
      </c>
      <c r="Q2014" t="s">
        <v>8293</v>
      </c>
    </row>
    <row r="2015" spans="1:17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s="9">
        <f t="shared" si="93"/>
        <v>42499.960810185185</v>
      </c>
      <c r="L2015" s="9">
        <f t="shared" si="94"/>
        <v>42559.960810185185</v>
      </c>
      <c r="M2015" s="10">
        <f t="shared" si="95"/>
        <v>2016</v>
      </c>
      <c r="N2015" t="b">
        <v>1</v>
      </c>
      <c r="O2015">
        <v>4562</v>
      </c>
      <c r="P2015" t="b">
        <v>1</v>
      </c>
      <c r="Q2015" t="s">
        <v>8293</v>
      </c>
    </row>
    <row r="2016" spans="1:17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s="9">
        <f t="shared" si="93"/>
        <v>41324.214571759258</v>
      </c>
      <c r="L2016" s="9">
        <f t="shared" si="94"/>
        <v>41358.172905092593</v>
      </c>
      <c r="M2016" s="10">
        <f t="shared" si="95"/>
        <v>2013</v>
      </c>
      <c r="N2016" t="b">
        <v>1</v>
      </c>
      <c r="O2016">
        <v>26457</v>
      </c>
      <c r="P2016" t="b">
        <v>1</v>
      </c>
      <c r="Q2016" t="s">
        <v>8293</v>
      </c>
    </row>
    <row r="2017" spans="1:17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s="9">
        <f t="shared" si="93"/>
        <v>40765.876886574071</v>
      </c>
      <c r="L2017" s="9">
        <f t="shared" si="94"/>
        <v>40795.876886574071</v>
      </c>
      <c r="M2017" s="10">
        <f t="shared" si="95"/>
        <v>2011</v>
      </c>
      <c r="N2017" t="b">
        <v>1</v>
      </c>
      <c r="O2017">
        <v>162</v>
      </c>
      <c r="P2017" t="b">
        <v>1</v>
      </c>
      <c r="Q2017" t="s">
        <v>8293</v>
      </c>
    </row>
    <row r="2018" spans="1:17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s="9">
        <f t="shared" si="93"/>
        <v>41312.88077546296</v>
      </c>
      <c r="L2018" s="9">
        <f t="shared" si="94"/>
        <v>41342.88077546296</v>
      </c>
      <c r="M2018" s="10">
        <f t="shared" si="95"/>
        <v>2013</v>
      </c>
      <c r="N2018" t="b">
        <v>1</v>
      </c>
      <c r="O2018">
        <v>479</v>
      </c>
      <c r="P2018" t="b">
        <v>1</v>
      </c>
      <c r="Q2018" t="s">
        <v>8293</v>
      </c>
    </row>
    <row r="2019" spans="1:17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s="9">
        <f t="shared" si="93"/>
        <v>40961.057349537034</v>
      </c>
      <c r="L2019" s="9">
        <f t="shared" si="94"/>
        <v>40992.166666666664</v>
      </c>
      <c r="M2019" s="10">
        <f t="shared" si="95"/>
        <v>2012</v>
      </c>
      <c r="N2019" t="b">
        <v>1</v>
      </c>
      <c r="O2019">
        <v>426</v>
      </c>
      <c r="P2019" t="b">
        <v>1</v>
      </c>
      <c r="Q2019" t="s">
        <v>8293</v>
      </c>
    </row>
    <row r="2020" spans="1:17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s="9">
        <f t="shared" si="93"/>
        <v>42199.365844907406</v>
      </c>
      <c r="L2020" s="9">
        <f t="shared" si="94"/>
        <v>42229.365844907406</v>
      </c>
      <c r="M2020" s="10">
        <f t="shared" si="95"/>
        <v>2015</v>
      </c>
      <c r="N2020" t="b">
        <v>1</v>
      </c>
      <c r="O2020">
        <v>450</v>
      </c>
      <c r="P2020" t="b">
        <v>1</v>
      </c>
      <c r="Q2020" t="s">
        <v>8293</v>
      </c>
    </row>
    <row r="2021" spans="1:17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s="9">
        <f t="shared" si="93"/>
        <v>42605.70857638889</v>
      </c>
      <c r="L2021" s="9">
        <f t="shared" si="94"/>
        <v>42635.70857638889</v>
      </c>
      <c r="M2021" s="10">
        <f t="shared" si="95"/>
        <v>2016</v>
      </c>
      <c r="N2021" t="b">
        <v>1</v>
      </c>
      <c r="O2021">
        <v>1780</v>
      </c>
      <c r="P2021" t="b">
        <v>1</v>
      </c>
      <c r="Q2021" t="s">
        <v>8293</v>
      </c>
    </row>
    <row r="2022" spans="1:17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s="9">
        <f t="shared" si="93"/>
        <v>41737.097499999996</v>
      </c>
      <c r="L2022" s="9">
        <f t="shared" si="94"/>
        <v>41773.961111111108</v>
      </c>
      <c r="M2022" s="10">
        <f t="shared" si="95"/>
        <v>2014</v>
      </c>
      <c r="N2022" t="b">
        <v>1</v>
      </c>
      <c r="O2022">
        <v>122</v>
      </c>
      <c r="P2022" t="b">
        <v>1</v>
      </c>
      <c r="Q2022" t="s">
        <v>8293</v>
      </c>
    </row>
    <row r="2023" spans="1:17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s="9">
        <f t="shared" si="93"/>
        <v>41861.070567129631</v>
      </c>
      <c r="L2023" s="9">
        <f t="shared" si="94"/>
        <v>41906.070567129631</v>
      </c>
      <c r="M2023" s="10">
        <f t="shared" si="95"/>
        <v>2014</v>
      </c>
      <c r="N2023" t="b">
        <v>1</v>
      </c>
      <c r="O2023">
        <v>95</v>
      </c>
      <c r="P2023" t="b">
        <v>1</v>
      </c>
      <c r="Q2023" t="s">
        <v>8293</v>
      </c>
    </row>
    <row r="2024" spans="1:17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s="9">
        <f t="shared" si="93"/>
        <v>42502.569120370375</v>
      </c>
      <c r="L2024" s="9">
        <f t="shared" si="94"/>
        <v>42532.569120370375</v>
      </c>
      <c r="M2024" s="10">
        <f t="shared" si="95"/>
        <v>2016</v>
      </c>
      <c r="N2024" t="b">
        <v>1</v>
      </c>
      <c r="O2024">
        <v>325</v>
      </c>
      <c r="P2024" t="b">
        <v>1</v>
      </c>
      <c r="Q2024" t="s">
        <v>8293</v>
      </c>
    </row>
    <row r="2025" spans="1:17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s="9">
        <f t="shared" si="93"/>
        <v>42136.420752314814</v>
      </c>
      <c r="L2025" s="9">
        <f t="shared" si="94"/>
        <v>42166.420752314814</v>
      </c>
      <c r="M2025" s="10">
        <f t="shared" si="95"/>
        <v>2015</v>
      </c>
      <c r="N2025" t="b">
        <v>1</v>
      </c>
      <c r="O2025">
        <v>353</v>
      </c>
      <c r="P2025" t="b">
        <v>1</v>
      </c>
      <c r="Q2025" t="s">
        <v>8293</v>
      </c>
    </row>
    <row r="2026" spans="1:17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s="9">
        <f t="shared" si="93"/>
        <v>41099.966944444444</v>
      </c>
      <c r="L2026" s="9">
        <f t="shared" si="94"/>
        <v>41134.125</v>
      </c>
      <c r="M2026" s="10">
        <f t="shared" si="95"/>
        <v>2012</v>
      </c>
      <c r="N2026" t="b">
        <v>1</v>
      </c>
      <c r="O2026">
        <v>105</v>
      </c>
      <c r="P2026" t="b">
        <v>1</v>
      </c>
      <c r="Q2026" t="s">
        <v>8293</v>
      </c>
    </row>
    <row r="2027" spans="1:17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s="9">
        <f t="shared" si="93"/>
        <v>42136.184560185182</v>
      </c>
      <c r="L2027" s="9">
        <f t="shared" si="94"/>
        <v>42166.184560185182</v>
      </c>
      <c r="M2027" s="10">
        <f t="shared" si="95"/>
        <v>2015</v>
      </c>
      <c r="N2027" t="b">
        <v>1</v>
      </c>
      <c r="O2027">
        <v>729</v>
      </c>
      <c r="P2027" t="b">
        <v>1</v>
      </c>
      <c r="Q2027" t="s">
        <v>8293</v>
      </c>
    </row>
    <row r="2028" spans="1:17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s="9">
        <f t="shared" si="93"/>
        <v>41704.735937500001</v>
      </c>
      <c r="L2028" s="9">
        <f t="shared" si="94"/>
        <v>41750.165972222225</v>
      </c>
      <c r="M2028" s="10">
        <f t="shared" si="95"/>
        <v>2014</v>
      </c>
      <c r="N2028" t="b">
        <v>1</v>
      </c>
      <c r="O2028">
        <v>454</v>
      </c>
      <c r="P2028" t="b">
        <v>1</v>
      </c>
      <c r="Q2028" t="s">
        <v>8293</v>
      </c>
    </row>
    <row r="2029" spans="1:17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s="9">
        <f t="shared" si="93"/>
        <v>42048.813877314817</v>
      </c>
      <c r="L2029" s="9">
        <f t="shared" si="94"/>
        <v>42093.772210648152</v>
      </c>
      <c r="M2029" s="10">
        <f t="shared" si="95"/>
        <v>2015</v>
      </c>
      <c r="N2029" t="b">
        <v>1</v>
      </c>
      <c r="O2029">
        <v>539</v>
      </c>
      <c r="P2029" t="b">
        <v>1</v>
      </c>
      <c r="Q2029" t="s">
        <v>8293</v>
      </c>
    </row>
    <row r="2030" spans="1:17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s="9">
        <f t="shared" si="93"/>
        <v>40215.919050925928</v>
      </c>
      <c r="L2030" s="9">
        <f t="shared" si="94"/>
        <v>40252.913194444445</v>
      </c>
      <c r="M2030" s="10">
        <f t="shared" si="95"/>
        <v>2010</v>
      </c>
      <c r="N2030" t="b">
        <v>1</v>
      </c>
      <c r="O2030">
        <v>79</v>
      </c>
      <c r="P2030" t="b">
        <v>1</v>
      </c>
      <c r="Q2030" t="s">
        <v>8293</v>
      </c>
    </row>
    <row r="2031" spans="1:17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s="9">
        <f t="shared" si="93"/>
        <v>41848.021770833337</v>
      </c>
      <c r="L2031" s="9">
        <f t="shared" si="94"/>
        <v>41878.021770833337</v>
      </c>
      <c r="M2031" s="10">
        <f t="shared" si="95"/>
        <v>2014</v>
      </c>
      <c r="N2031" t="b">
        <v>1</v>
      </c>
      <c r="O2031">
        <v>94</v>
      </c>
      <c r="P2031" t="b">
        <v>1</v>
      </c>
      <c r="Q2031" t="s">
        <v>8293</v>
      </c>
    </row>
    <row r="2032" spans="1:17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s="9">
        <f t="shared" si="93"/>
        <v>41212.996481481481</v>
      </c>
      <c r="L2032" s="9">
        <f t="shared" si="94"/>
        <v>41242.996481481481</v>
      </c>
      <c r="M2032" s="10">
        <f t="shared" si="95"/>
        <v>2012</v>
      </c>
      <c r="N2032" t="b">
        <v>1</v>
      </c>
      <c r="O2032">
        <v>625</v>
      </c>
      <c r="P2032" t="b">
        <v>1</v>
      </c>
      <c r="Q2032" t="s">
        <v>8293</v>
      </c>
    </row>
    <row r="2033" spans="1:17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s="9">
        <f t="shared" si="93"/>
        <v>41975.329317129625</v>
      </c>
      <c r="L2033" s="9">
        <f t="shared" si="94"/>
        <v>42013.041666666672</v>
      </c>
      <c r="M2033" s="10">
        <f t="shared" si="95"/>
        <v>2015</v>
      </c>
      <c r="N2033" t="b">
        <v>1</v>
      </c>
      <c r="O2033">
        <v>508</v>
      </c>
      <c r="P2033" t="b">
        <v>1</v>
      </c>
      <c r="Q2033" t="s">
        <v>8293</v>
      </c>
    </row>
    <row r="2034" spans="1:17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s="9">
        <f t="shared" si="93"/>
        <v>42689.565671296295</v>
      </c>
      <c r="L2034" s="9">
        <f t="shared" si="94"/>
        <v>42719.208333333328</v>
      </c>
      <c r="M2034" s="10">
        <f t="shared" si="95"/>
        <v>2016</v>
      </c>
      <c r="N2034" t="b">
        <v>1</v>
      </c>
      <c r="O2034">
        <v>531</v>
      </c>
      <c r="P2034" t="b">
        <v>1</v>
      </c>
      <c r="Q2034" t="s">
        <v>8293</v>
      </c>
    </row>
    <row r="2035" spans="1:17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s="9">
        <f t="shared" si="93"/>
        <v>41725.082384259258</v>
      </c>
      <c r="L2035" s="9">
        <f t="shared" si="94"/>
        <v>41755.082384259258</v>
      </c>
      <c r="M2035" s="10">
        <f t="shared" si="95"/>
        <v>2014</v>
      </c>
      <c r="N2035" t="b">
        <v>1</v>
      </c>
      <c r="O2035">
        <v>158</v>
      </c>
      <c r="P2035" t="b">
        <v>1</v>
      </c>
      <c r="Q2035" t="s">
        <v>8293</v>
      </c>
    </row>
    <row r="2036" spans="1:17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s="9">
        <f t="shared" si="93"/>
        <v>42076.130011574074</v>
      </c>
      <c r="L2036" s="9">
        <f t="shared" si="94"/>
        <v>42131.290277777778</v>
      </c>
      <c r="M2036" s="10">
        <f t="shared" si="95"/>
        <v>2015</v>
      </c>
      <c r="N2036" t="b">
        <v>1</v>
      </c>
      <c r="O2036">
        <v>508</v>
      </c>
      <c r="P2036" t="b">
        <v>1</v>
      </c>
      <c r="Q2036" t="s">
        <v>8293</v>
      </c>
    </row>
    <row r="2037" spans="1:17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s="9">
        <f t="shared" si="93"/>
        <v>42311.625081018516</v>
      </c>
      <c r="L2037" s="9">
        <f t="shared" si="94"/>
        <v>42357.041666666672</v>
      </c>
      <c r="M2037" s="10">
        <f t="shared" si="95"/>
        <v>2015</v>
      </c>
      <c r="N2037" t="b">
        <v>1</v>
      </c>
      <c r="O2037">
        <v>644</v>
      </c>
      <c r="P2037" t="b">
        <v>1</v>
      </c>
      <c r="Q2037" t="s">
        <v>8293</v>
      </c>
    </row>
    <row r="2038" spans="1:17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s="9">
        <f t="shared" si="93"/>
        <v>41738.864803240744</v>
      </c>
      <c r="L2038" s="9">
        <f t="shared" si="94"/>
        <v>41768.864803240744</v>
      </c>
      <c r="M2038" s="10">
        <f t="shared" si="95"/>
        <v>2014</v>
      </c>
      <c r="N2038" t="b">
        <v>1</v>
      </c>
      <c r="O2038">
        <v>848</v>
      </c>
      <c r="P2038" t="b">
        <v>1</v>
      </c>
      <c r="Q2038" t="s">
        <v>8293</v>
      </c>
    </row>
    <row r="2039" spans="1:17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s="9">
        <f t="shared" si="93"/>
        <v>41578.210104166668</v>
      </c>
      <c r="L2039" s="9">
        <f t="shared" si="94"/>
        <v>41638.251770833333</v>
      </c>
      <c r="M2039" s="10">
        <f t="shared" si="95"/>
        <v>2013</v>
      </c>
      <c r="N2039" t="b">
        <v>1</v>
      </c>
      <c r="O2039">
        <v>429</v>
      </c>
      <c r="P2039" t="b">
        <v>1</v>
      </c>
      <c r="Q2039" t="s">
        <v>8293</v>
      </c>
    </row>
    <row r="2040" spans="1:17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s="9">
        <f t="shared" si="93"/>
        <v>41424.27107638889</v>
      </c>
      <c r="L2040" s="9">
        <f t="shared" si="94"/>
        <v>41456.75</v>
      </c>
      <c r="M2040" s="10">
        <f t="shared" si="95"/>
        <v>2013</v>
      </c>
      <c r="N2040" t="b">
        <v>1</v>
      </c>
      <c r="O2040">
        <v>204</v>
      </c>
      <c r="P2040" t="b">
        <v>1</v>
      </c>
      <c r="Q2040" t="s">
        <v>8293</v>
      </c>
    </row>
    <row r="2041" spans="1:17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s="9">
        <f t="shared" si="93"/>
        <v>42675.438946759255</v>
      </c>
      <c r="L2041" s="9">
        <f t="shared" si="94"/>
        <v>42705.207638888889</v>
      </c>
      <c r="M2041" s="10">
        <f t="shared" si="95"/>
        <v>2016</v>
      </c>
      <c r="N2041" t="b">
        <v>1</v>
      </c>
      <c r="O2041">
        <v>379</v>
      </c>
      <c r="P2041" t="b">
        <v>1</v>
      </c>
      <c r="Q2041" t="s">
        <v>8293</v>
      </c>
    </row>
    <row r="2042" spans="1:17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s="9">
        <f t="shared" si="93"/>
        <v>41578.927118055559</v>
      </c>
      <c r="L2042" s="9">
        <f t="shared" si="94"/>
        <v>41593.968784722223</v>
      </c>
      <c r="M2042" s="10">
        <f t="shared" si="95"/>
        <v>2013</v>
      </c>
      <c r="N2042" t="b">
        <v>1</v>
      </c>
      <c r="O2042">
        <v>271</v>
      </c>
      <c r="P2042" t="b">
        <v>1</v>
      </c>
      <c r="Q2042" t="s">
        <v>8293</v>
      </c>
    </row>
    <row r="2043" spans="1:17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s="9">
        <f t="shared" si="93"/>
        <v>42654.525775462964</v>
      </c>
      <c r="L2043" s="9">
        <f t="shared" si="94"/>
        <v>42684.567442129628</v>
      </c>
      <c r="M2043" s="10">
        <f t="shared" si="95"/>
        <v>2016</v>
      </c>
      <c r="N2043" t="b">
        <v>0</v>
      </c>
      <c r="O2043">
        <v>120</v>
      </c>
      <c r="P2043" t="b">
        <v>1</v>
      </c>
      <c r="Q2043" t="s">
        <v>8293</v>
      </c>
    </row>
    <row r="2044" spans="1:17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s="9">
        <f t="shared" si="93"/>
        <v>42331.708032407405</v>
      </c>
      <c r="L2044" s="9">
        <f t="shared" si="94"/>
        <v>42391.708032407405</v>
      </c>
      <c r="M2044" s="10">
        <f t="shared" si="95"/>
        <v>2016</v>
      </c>
      <c r="N2044" t="b">
        <v>0</v>
      </c>
      <c r="O2044">
        <v>140</v>
      </c>
      <c r="P2044" t="b">
        <v>1</v>
      </c>
      <c r="Q2044" t="s">
        <v>8293</v>
      </c>
    </row>
    <row r="2045" spans="1:17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s="9">
        <f t="shared" si="93"/>
        <v>42661.176817129628</v>
      </c>
      <c r="L2045" s="9">
        <f t="shared" si="94"/>
        <v>42715.207638888889</v>
      </c>
      <c r="M2045" s="10">
        <f t="shared" si="95"/>
        <v>2016</v>
      </c>
      <c r="N2045" t="b">
        <v>0</v>
      </c>
      <c r="O2045">
        <v>193</v>
      </c>
      <c r="P2045" t="b">
        <v>1</v>
      </c>
      <c r="Q2045" t="s">
        <v>8293</v>
      </c>
    </row>
    <row r="2046" spans="1:17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s="9">
        <f t="shared" si="93"/>
        <v>42138.684189814812</v>
      </c>
      <c r="L2046" s="9">
        <f t="shared" si="94"/>
        <v>42168.684189814812</v>
      </c>
      <c r="M2046" s="10">
        <f t="shared" si="95"/>
        <v>2015</v>
      </c>
      <c r="N2046" t="b">
        <v>0</v>
      </c>
      <c r="O2046">
        <v>180</v>
      </c>
      <c r="P2046" t="b">
        <v>1</v>
      </c>
      <c r="Q2046" t="s">
        <v>8293</v>
      </c>
    </row>
    <row r="2047" spans="1:17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s="9">
        <f t="shared" si="93"/>
        <v>41069.088506944441</v>
      </c>
      <c r="L2047" s="9">
        <f t="shared" si="94"/>
        <v>41099.088506944441</v>
      </c>
      <c r="M2047" s="10">
        <f t="shared" si="95"/>
        <v>2012</v>
      </c>
      <c r="N2047" t="b">
        <v>0</v>
      </c>
      <c r="O2047">
        <v>263</v>
      </c>
      <c r="P2047" t="b">
        <v>1</v>
      </c>
      <c r="Q2047" t="s">
        <v>8293</v>
      </c>
    </row>
    <row r="2048" spans="1:17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s="9">
        <f t="shared" si="93"/>
        <v>41387.171805555554</v>
      </c>
      <c r="L2048" s="9">
        <f t="shared" si="94"/>
        <v>41417.171805555554</v>
      </c>
      <c r="M2048" s="10">
        <f t="shared" si="95"/>
        <v>2013</v>
      </c>
      <c r="N2048" t="b">
        <v>0</v>
      </c>
      <c r="O2048">
        <v>217</v>
      </c>
      <c r="P2048" t="b">
        <v>1</v>
      </c>
      <c r="Q2048" t="s">
        <v>8293</v>
      </c>
    </row>
    <row r="2049" spans="1:17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s="9">
        <f t="shared" si="93"/>
        <v>42081.903587962966</v>
      </c>
      <c r="L2049" s="9">
        <f t="shared" si="94"/>
        <v>42111</v>
      </c>
      <c r="M2049" s="10">
        <f t="shared" si="95"/>
        <v>2015</v>
      </c>
      <c r="N2049" t="b">
        <v>0</v>
      </c>
      <c r="O2049">
        <v>443</v>
      </c>
      <c r="P2049" t="b">
        <v>1</v>
      </c>
      <c r="Q2049" t="s">
        <v>8293</v>
      </c>
    </row>
    <row r="2050" spans="1:17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s="9">
        <f t="shared" si="93"/>
        <v>41387.651516203703</v>
      </c>
      <c r="L2050" s="9">
        <f t="shared" si="94"/>
        <v>41417.651516203703</v>
      </c>
      <c r="M2050" s="10">
        <f t="shared" si="95"/>
        <v>2013</v>
      </c>
      <c r="N2050" t="b">
        <v>0</v>
      </c>
      <c r="O2050">
        <v>1373</v>
      </c>
      <c r="P2050" t="b">
        <v>1</v>
      </c>
      <c r="Q2050" t="s">
        <v>8293</v>
      </c>
    </row>
    <row r="2051" spans="1:17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s="9">
        <f t="shared" ref="K2051:K2114" si="96">(((J2051/60)/60)/24)+DATE(1970,1,1)</f>
        <v>41575.527349537035</v>
      </c>
      <c r="L2051" s="9">
        <f t="shared" ref="L2051:L2114" si="97">(((I2051/60)/60)/24)+DATE(1970,1,1)</f>
        <v>41610.957638888889</v>
      </c>
      <c r="M2051" s="10">
        <f t="shared" ref="M2051:M2114" si="98">YEAR(L2051)</f>
        <v>2013</v>
      </c>
      <c r="N2051" t="b">
        <v>0</v>
      </c>
      <c r="O2051">
        <v>742</v>
      </c>
      <c r="P2051" t="b">
        <v>1</v>
      </c>
      <c r="Q2051" t="s">
        <v>8293</v>
      </c>
    </row>
    <row r="2052" spans="1:17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s="9">
        <f t="shared" si="96"/>
        <v>42115.071504629625</v>
      </c>
      <c r="L2052" s="9">
        <f t="shared" si="97"/>
        <v>42155.071504629625</v>
      </c>
      <c r="M2052" s="10">
        <f t="shared" si="98"/>
        <v>2015</v>
      </c>
      <c r="N2052" t="b">
        <v>0</v>
      </c>
      <c r="O2052">
        <v>170</v>
      </c>
      <c r="P2052" t="b">
        <v>1</v>
      </c>
      <c r="Q2052" t="s">
        <v>8293</v>
      </c>
    </row>
    <row r="2053" spans="1:17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s="9">
        <f t="shared" si="96"/>
        <v>41604.022418981483</v>
      </c>
      <c r="L2053" s="9">
        <f t="shared" si="97"/>
        <v>41634.022418981483</v>
      </c>
      <c r="M2053" s="10">
        <f t="shared" si="98"/>
        <v>2013</v>
      </c>
      <c r="N2053" t="b">
        <v>0</v>
      </c>
      <c r="O2053">
        <v>242</v>
      </c>
      <c r="P2053" t="b">
        <v>1</v>
      </c>
      <c r="Q2053" t="s">
        <v>8293</v>
      </c>
    </row>
    <row r="2054" spans="1:17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s="9">
        <f t="shared" si="96"/>
        <v>42375.08394675926</v>
      </c>
      <c r="L2054" s="9">
        <f t="shared" si="97"/>
        <v>42420.08394675926</v>
      </c>
      <c r="M2054" s="10">
        <f t="shared" si="98"/>
        <v>2016</v>
      </c>
      <c r="N2054" t="b">
        <v>0</v>
      </c>
      <c r="O2054">
        <v>541</v>
      </c>
      <c r="P2054" t="b">
        <v>1</v>
      </c>
      <c r="Q2054" t="s">
        <v>8293</v>
      </c>
    </row>
    <row r="2055" spans="1:17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s="9">
        <f t="shared" si="96"/>
        <v>42303.617488425924</v>
      </c>
      <c r="L2055" s="9">
        <f t="shared" si="97"/>
        <v>42333.659155092595</v>
      </c>
      <c r="M2055" s="10">
        <f t="shared" si="98"/>
        <v>2015</v>
      </c>
      <c r="N2055" t="b">
        <v>0</v>
      </c>
      <c r="O2055">
        <v>121</v>
      </c>
      <c r="P2055" t="b">
        <v>1</v>
      </c>
      <c r="Q2055" t="s">
        <v>8293</v>
      </c>
    </row>
    <row r="2056" spans="1:17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s="9">
        <f t="shared" si="96"/>
        <v>41731.520949074074</v>
      </c>
      <c r="L2056" s="9">
        <f t="shared" si="97"/>
        <v>41761.520949074074</v>
      </c>
      <c r="M2056" s="10">
        <f t="shared" si="98"/>
        <v>2014</v>
      </c>
      <c r="N2056" t="b">
        <v>0</v>
      </c>
      <c r="O2056">
        <v>621</v>
      </c>
      <c r="P2056" t="b">
        <v>1</v>
      </c>
      <c r="Q2056" t="s">
        <v>8293</v>
      </c>
    </row>
    <row r="2057" spans="1:17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s="9">
        <f t="shared" si="96"/>
        <v>41946.674108796295</v>
      </c>
      <c r="L2057" s="9">
        <f t="shared" si="97"/>
        <v>41976.166666666672</v>
      </c>
      <c r="M2057" s="10">
        <f t="shared" si="98"/>
        <v>2014</v>
      </c>
      <c r="N2057" t="b">
        <v>0</v>
      </c>
      <c r="O2057">
        <v>101</v>
      </c>
      <c r="P2057" t="b">
        <v>1</v>
      </c>
      <c r="Q2057" t="s">
        <v>8293</v>
      </c>
    </row>
    <row r="2058" spans="1:17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s="9">
        <f t="shared" si="96"/>
        <v>41351.76090277778</v>
      </c>
      <c r="L2058" s="9">
        <f t="shared" si="97"/>
        <v>41381.76090277778</v>
      </c>
      <c r="M2058" s="10">
        <f t="shared" si="98"/>
        <v>2013</v>
      </c>
      <c r="N2058" t="b">
        <v>0</v>
      </c>
      <c r="O2058">
        <v>554</v>
      </c>
      <c r="P2058" t="b">
        <v>1</v>
      </c>
      <c r="Q2058" t="s">
        <v>8293</v>
      </c>
    </row>
    <row r="2059" spans="1:17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s="9">
        <f t="shared" si="96"/>
        <v>42396.494583333333</v>
      </c>
      <c r="L2059" s="9">
        <f t="shared" si="97"/>
        <v>42426.494583333333</v>
      </c>
      <c r="M2059" s="10">
        <f t="shared" si="98"/>
        <v>2016</v>
      </c>
      <c r="N2059" t="b">
        <v>0</v>
      </c>
      <c r="O2059">
        <v>666</v>
      </c>
      <c r="P2059" t="b">
        <v>1</v>
      </c>
      <c r="Q2059" t="s">
        <v>8293</v>
      </c>
    </row>
    <row r="2060" spans="1:17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s="9">
        <f t="shared" si="96"/>
        <v>42026.370717592596</v>
      </c>
      <c r="L2060" s="9">
        <f t="shared" si="97"/>
        <v>42065.833333333328</v>
      </c>
      <c r="M2060" s="10">
        <f t="shared" si="98"/>
        <v>2015</v>
      </c>
      <c r="N2060" t="b">
        <v>0</v>
      </c>
      <c r="O2060">
        <v>410</v>
      </c>
      <c r="P2060" t="b">
        <v>1</v>
      </c>
      <c r="Q2060" t="s">
        <v>8293</v>
      </c>
    </row>
    <row r="2061" spans="1:17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s="9">
        <f t="shared" si="96"/>
        <v>42361.602476851855</v>
      </c>
      <c r="L2061" s="9">
        <f t="shared" si="97"/>
        <v>42400.915972222225</v>
      </c>
      <c r="M2061" s="10">
        <f t="shared" si="98"/>
        <v>2016</v>
      </c>
      <c r="N2061" t="b">
        <v>0</v>
      </c>
      <c r="O2061">
        <v>375</v>
      </c>
      <c r="P2061" t="b">
        <v>1</v>
      </c>
      <c r="Q2061" t="s">
        <v>8293</v>
      </c>
    </row>
    <row r="2062" spans="1:17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s="9">
        <f t="shared" si="96"/>
        <v>41783.642939814818</v>
      </c>
      <c r="L2062" s="9">
        <f t="shared" si="97"/>
        <v>41843.642939814818</v>
      </c>
      <c r="M2062" s="10">
        <f t="shared" si="98"/>
        <v>2014</v>
      </c>
      <c r="N2062" t="b">
        <v>0</v>
      </c>
      <c r="O2062">
        <v>1364</v>
      </c>
      <c r="P2062" t="b">
        <v>1</v>
      </c>
      <c r="Q2062" t="s">
        <v>8293</v>
      </c>
    </row>
    <row r="2063" spans="1:17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s="9">
        <f t="shared" si="96"/>
        <v>42705.764513888891</v>
      </c>
      <c r="L2063" s="9">
        <f t="shared" si="97"/>
        <v>42735.764513888891</v>
      </c>
      <c r="M2063" s="10">
        <f t="shared" si="98"/>
        <v>2016</v>
      </c>
      <c r="N2063" t="b">
        <v>0</v>
      </c>
      <c r="O2063">
        <v>35</v>
      </c>
      <c r="P2063" t="b">
        <v>1</v>
      </c>
      <c r="Q2063" t="s">
        <v>8293</v>
      </c>
    </row>
    <row r="2064" spans="1:17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s="9">
        <f t="shared" si="96"/>
        <v>42423.3830787037</v>
      </c>
      <c r="L2064" s="9">
        <f t="shared" si="97"/>
        <v>42453.341412037036</v>
      </c>
      <c r="M2064" s="10">
        <f t="shared" si="98"/>
        <v>2016</v>
      </c>
      <c r="N2064" t="b">
        <v>0</v>
      </c>
      <c r="O2064">
        <v>203</v>
      </c>
      <c r="P2064" t="b">
        <v>1</v>
      </c>
      <c r="Q2064" t="s">
        <v>8293</v>
      </c>
    </row>
    <row r="2065" spans="1:17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s="9">
        <f t="shared" si="96"/>
        <v>42472.73265046296</v>
      </c>
      <c r="L2065" s="9">
        <f t="shared" si="97"/>
        <v>42505.73265046296</v>
      </c>
      <c r="M2065" s="10">
        <f t="shared" si="98"/>
        <v>2016</v>
      </c>
      <c r="N2065" t="b">
        <v>0</v>
      </c>
      <c r="O2065">
        <v>49</v>
      </c>
      <c r="P2065" t="b">
        <v>1</v>
      </c>
      <c r="Q2065" t="s">
        <v>8293</v>
      </c>
    </row>
    <row r="2066" spans="1:17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s="9">
        <f t="shared" si="96"/>
        <v>41389.364849537036</v>
      </c>
      <c r="L2066" s="9">
        <f t="shared" si="97"/>
        <v>41425.5</v>
      </c>
      <c r="M2066" s="10">
        <f t="shared" si="98"/>
        <v>2013</v>
      </c>
      <c r="N2066" t="b">
        <v>0</v>
      </c>
      <c r="O2066">
        <v>5812</v>
      </c>
      <c r="P2066" t="b">
        <v>1</v>
      </c>
      <c r="Q2066" t="s">
        <v>8293</v>
      </c>
    </row>
    <row r="2067" spans="1:17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s="9">
        <f t="shared" si="96"/>
        <v>41603.333668981482</v>
      </c>
      <c r="L2067" s="9">
        <f t="shared" si="97"/>
        <v>41633.333668981482</v>
      </c>
      <c r="M2067" s="10">
        <f t="shared" si="98"/>
        <v>2013</v>
      </c>
      <c r="N2067" t="b">
        <v>0</v>
      </c>
      <c r="O2067">
        <v>1556</v>
      </c>
      <c r="P2067" t="b">
        <v>1</v>
      </c>
      <c r="Q2067" t="s">
        <v>8293</v>
      </c>
    </row>
    <row r="2068" spans="1:17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s="9">
        <f t="shared" si="96"/>
        <v>41844.771793981483</v>
      </c>
      <c r="L2068" s="9">
        <f t="shared" si="97"/>
        <v>41874.771793981483</v>
      </c>
      <c r="M2068" s="10">
        <f t="shared" si="98"/>
        <v>2014</v>
      </c>
      <c r="N2068" t="b">
        <v>0</v>
      </c>
      <c r="O2068">
        <v>65</v>
      </c>
      <c r="P2068" t="b">
        <v>1</v>
      </c>
      <c r="Q2068" t="s">
        <v>8293</v>
      </c>
    </row>
    <row r="2069" spans="1:17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s="9">
        <f t="shared" si="96"/>
        <v>42115.853888888887</v>
      </c>
      <c r="L2069" s="9">
        <f t="shared" si="97"/>
        <v>42148.853888888887</v>
      </c>
      <c r="M2069" s="10">
        <f t="shared" si="98"/>
        <v>2015</v>
      </c>
      <c r="N2069" t="b">
        <v>0</v>
      </c>
      <c r="O2069">
        <v>10</v>
      </c>
      <c r="P2069" t="b">
        <v>1</v>
      </c>
      <c r="Q2069" t="s">
        <v>8293</v>
      </c>
    </row>
    <row r="2070" spans="1:17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s="9">
        <f t="shared" si="96"/>
        <v>42633.841608796298</v>
      </c>
      <c r="L2070" s="9">
        <f t="shared" si="97"/>
        <v>42663.841608796298</v>
      </c>
      <c r="M2070" s="10">
        <f t="shared" si="98"/>
        <v>2016</v>
      </c>
      <c r="N2070" t="b">
        <v>0</v>
      </c>
      <c r="O2070">
        <v>76</v>
      </c>
      <c r="P2070" t="b">
        <v>1</v>
      </c>
      <c r="Q2070" t="s">
        <v>8293</v>
      </c>
    </row>
    <row r="2071" spans="1:17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s="9">
        <f t="shared" si="96"/>
        <v>42340.972118055557</v>
      </c>
      <c r="L2071" s="9">
        <f t="shared" si="97"/>
        <v>42371.972118055557</v>
      </c>
      <c r="M2071" s="10">
        <f t="shared" si="98"/>
        <v>2016</v>
      </c>
      <c r="N2071" t="b">
        <v>0</v>
      </c>
      <c r="O2071">
        <v>263</v>
      </c>
      <c r="P2071" t="b">
        <v>1</v>
      </c>
      <c r="Q2071" t="s">
        <v>8293</v>
      </c>
    </row>
    <row r="2072" spans="1:17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s="9">
        <f t="shared" si="96"/>
        <v>42519.6565162037</v>
      </c>
      <c r="L2072" s="9">
        <f t="shared" si="97"/>
        <v>42549.6565162037</v>
      </c>
      <c r="M2072" s="10">
        <f t="shared" si="98"/>
        <v>2016</v>
      </c>
      <c r="N2072" t="b">
        <v>0</v>
      </c>
      <c r="O2072">
        <v>1530</v>
      </c>
      <c r="P2072" t="b">
        <v>1</v>
      </c>
      <c r="Q2072" t="s">
        <v>8293</v>
      </c>
    </row>
    <row r="2073" spans="1:17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s="9">
        <f t="shared" si="96"/>
        <v>42600.278749999998</v>
      </c>
      <c r="L2073" s="9">
        <f t="shared" si="97"/>
        <v>42645.278749999998</v>
      </c>
      <c r="M2073" s="10">
        <f t="shared" si="98"/>
        <v>2016</v>
      </c>
      <c r="N2073" t="b">
        <v>0</v>
      </c>
      <c r="O2073">
        <v>278</v>
      </c>
      <c r="P2073" t="b">
        <v>1</v>
      </c>
      <c r="Q2073" t="s">
        <v>8293</v>
      </c>
    </row>
    <row r="2074" spans="1:17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s="9">
        <f t="shared" si="96"/>
        <v>42467.581388888888</v>
      </c>
      <c r="L2074" s="9">
        <f t="shared" si="97"/>
        <v>42497.581388888888</v>
      </c>
      <c r="M2074" s="10">
        <f t="shared" si="98"/>
        <v>2016</v>
      </c>
      <c r="N2074" t="b">
        <v>0</v>
      </c>
      <c r="O2074">
        <v>350</v>
      </c>
      <c r="P2074" t="b">
        <v>1</v>
      </c>
      <c r="Q2074" t="s">
        <v>8293</v>
      </c>
    </row>
    <row r="2075" spans="1:17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s="9">
        <f t="shared" si="96"/>
        <v>42087.668032407411</v>
      </c>
      <c r="L2075" s="9">
        <f t="shared" si="97"/>
        <v>42132.668032407411</v>
      </c>
      <c r="M2075" s="10">
        <f t="shared" si="98"/>
        <v>2015</v>
      </c>
      <c r="N2075" t="b">
        <v>0</v>
      </c>
      <c r="O2075">
        <v>470</v>
      </c>
      <c r="P2075" t="b">
        <v>1</v>
      </c>
      <c r="Q2075" t="s">
        <v>8293</v>
      </c>
    </row>
    <row r="2076" spans="1:17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s="9">
        <f t="shared" si="96"/>
        <v>42466.826180555552</v>
      </c>
      <c r="L2076" s="9">
        <f t="shared" si="97"/>
        <v>42496.826180555552</v>
      </c>
      <c r="M2076" s="10">
        <f t="shared" si="98"/>
        <v>2016</v>
      </c>
      <c r="N2076" t="b">
        <v>0</v>
      </c>
      <c r="O2076">
        <v>3</v>
      </c>
      <c r="P2076" t="b">
        <v>1</v>
      </c>
      <c r="Q2076" t="s">
        <v>8293</v>
      </c>
    </row>
    <row r="2077" spans="1:17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s="9">
        <f t="shared" si="96"/>
        <v>41450.681574074071</v>
      </c>
      <c r="L2077" s="9">
        <f t="shared" si="97"/>
        <v>41480.681574074071</v>
      </c>
      <c r="M2077" s="10">
        <f t="shared" si="98"/>
        <v>2013</v>
      </c>
      <c r="N2077" t="b">
        <v>0</v>
      </c>
      <c r="O2077">
        <v>8200</v>
      </c>
      <c r="P2077" t="b">
        <v>1</v>
      </c>
      <c r="Q2077" t="s">
        <v>8293</v>
      </c>
    </row>
    <row r="2078" spans="1:17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s="9">
        <f t="shared" si="96"/>
        <v>41803.880659722221</v>
      </c>
      <c r="L2078" s="9">
        <f t="shared" si="97"/>
        <v>41843.880659722221</v>
      </c>
      <c r="M2078" s="10">
        <f t="shared" si="98"/>
        <v>2014</v>
      </c>
      <c r="N2078" t="b">
        <v>0</v>
      </c>
      <c r="O2078">
        <v>8359</v>
      </c>
      <c r="P2078" t="b">
        <v>1</v>
      </c>
      <c r="Q2078" t="s">
        <v>8293</v>
      </c>
    </row>
    <row r="2079" spans="1:17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s="9">
        <f t="shared" si="96"/>
        <v>42103.042546296296</v>
      </c>
      <c r="L2079" s="9">
        <f t="shared" si="97"/>
        <v>42160.875</v>
      </c>
      <c r="M2079" s="10">
        <f t="shared" si="98"/>
        <v>2015</v>
      </c>
      <c r="N2079" t="b">
        <v>0</v>
      </c>
      <c r="O2079">
        <v>188</v>
      </c>
      <c r="P2079" t="b">
        <v>1</v>
      </c>
      <c r="Q2079" t="s">
        <v>8293</v>
      </c>
    </row>
    <row r="2080" spans="1:17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s="9">
        <f t="shared" si="96"/>
        <v>42692.771493055552</v>
      </c>
      <c r="L2080" s="9">
        <f t="shared" si="97"/>
        <v>42722.771493055552</v>
      </c>
      <c r="M2080" s="10">
        <f t="shared" si="98"/>
        <v>2016</v>
      </c>
      <c r="N2080" t="b">
        <v>0</v>
      </c>
      <c r="O2080">
        <v>48</v>
      </c>
      <c r="P2080" t="b">
        <v>1</v>
      </c>
      <c r="Q2080" t="s">
        <v>8293</v>
      </c>
    </row>
    <row r="2081" spans="1:17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s="9">
        <f t="shared" si="96"/>
        <v>42150.71056712963</v>
      </c>
      <c r="L2081" s="9">
        <f t="shared" si="97"/>
        <v>42180.791666666672</v>
      </c>
      <c r="M2081" s="10">
        <f t="shared" si="98"/>
        <v>2015</v>
      </c>
      <c r="N2081" t="b">
        <v>0</v>
      </c>
      <c r="O2081">
        <v>607</v>
      </c>
      <c r="P2081" t="b">
        <v>1</v>
      </c>
      <c r="Q2081" t="s">
        <v>8293</v>
      </c>
    </row>
    <row r="2082" spans="1:17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s="9">
        <f t="shared" si="96"/>
        <v>42289.957175925927</v>
      </c>
      <c r="L2082" s="9">
        <f t="shared" si="97"/>
        <v>42319.998842592591</v>
      </c>
      <c r="M2082" s="10">
        <f t="shared" si="98"/>
        <v>2015</v>
      </c>
      <c r="N2082" t="b">
        <v>0</v>
      </c>
      <c r="O2082">
        <v>50</v>
      </c>
      <c r="P2082" t="b">
        <v>1</v>
      </c>
      <c r="Q2082" t="s">
        <v>8293</v>
      </c>
    </row>
    <row r="2083" spans="1:17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s="9">
        <f t="shared" si="96"/>
        <v>41004.156886574077</v>
      </c>
      <c r="L2083" s="9">
        <f t="shared" si="97"/>
        <v>41045.207638888889</v>
      </c>
      <c r="M2083" s="10">
        <f t="shared" si="98"/>
        <v>2012</v>
      </c>
      <c r="N2083" t="b">
        <v>0</v>
      </c>
      <c r="O2083">
        <v>55</v>
      </c>
      <c r="P2083" t="b">
        <v>1</v>
      </c>
      <c r="Q2083" t="s">
        <v>8277</v>
      </c>
    </row>
    <row r="2084" spans="1:17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s="9">
        <f t="shared" si="96"/>
        <v>40811.120324074072</v>
      </c>
      <c r="L2084" s="9">
        <f t="shared" si="97"/>
        <v>40871.161990740737</v>
      </c>
      <c r="M2084" s="10">
        <f t="shared" si="98"/>
        <v>2011</v>
      </c>
      <c r="N2084" t="b">
        <v>0</v>
      </c>
      <c r="O2084">
        <v>38</v>
      </c>
      <c r="P2084" t="b">
        <v>1</v>
      </c>
      <c r="Q2084" t="s">
        <v>8277</v>
      </c>
    </row>
    <row r="2085" spans="1:17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s="9">
        <f t="shared" si="96"/>
        <v>41034.72216435185</v>
      </c>
      <c r="L2085" s="9">
        <f t="shared" si="97"/>
        <v>41064.72216435185</v>
      </c>
      <c r="M2085" s="10">
        <f t="shared" si="98"/>
        <v>2012</v>
      </c>
      <c r="N2085" t="b">
        <v>0</v>
      </c>
      <c r="O2085">
        <v>25</v>
      </c>
      <c r="P2085" t="b">
        <v>1</v>
      </c>
      <c r="Q2085" t="s">
        <v>8277</v>
      </c>
    </row>
    <row r="2086" spans="1:17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s="9">
        <f t="shared" si="96"/>
        <v>41731.833124999997</v>
      </c>
      <c r="L2086" s="9">
        <f t="shared" si="97"/>
        <v>41763.290972222225</v>
      </c>
      <c r="M2086" s="10">
        <f t="shared" si="98"/>
        <v>2014</v>
      </c>
      <c r="N2086" t="b">
        <v>0</v>
      </c>
      <c r="O2086">
        <v>46</v>
      </c>
      <c r="P2086" t="b">
        <v>1</v>
      </c>
      <c r="Q2086" t="s">
        <v>8277</v>
      </c>
    </row>
    <row r="2087" spans="1:17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s="9">
        <f t="shared" si="96"/>
        <v>41075.835497685184</v>
      </c>
      <c r="L2087" s="9">
        <f t="shared" si="97"/>
        <v>41105.835497685184</v>
      </c>
      <c r="M2087" s="10">
        <f t="shared" si="98"/>
        <v>2012</v>
      </c>
      <c r="N2087" t="b">
        <v>0</v>
      </c>
      <c r="O2087">
        <v>83</v>
      </c>
      <c r="P2087" t="b">
        <v>1</v>
      </c>
      <c r="Q2087" t="s">
        <v>8277</v>
      </c>
    </row>
    <row r="2088" spans="1:17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s="9">
        <f t="shared" si="96"/>
        <v>40860.67050925926</v>
      </c>
      <c r="L2088" s="9">
        <f t="shared" si="97"/>
        <v>40891.207638888889</v>
      </c>
      <c r="M2088" s="10">
        <f t="shared" si="98"/>
        <v>2011</v>
      </c>
      <c r="N2088" t="b">
        <v>0</v>
      </c>
      <c r="O2088">
        <v>35</v>
      </c>
      <c r="P2088" t="b">
        <v>1</v>
      </c>
      <c r="Q2088" t="s">
        <v>8277</v>
      </c>
    </row>
    <row r="2089" spans="1:17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s="9">
        <f t="shared" si="96"/>
        <v>40764.204375000001</v>
      </c>
      <c r="L2089" s="9">
        <f t="shared" si="97"/>
        <v>40794.204375000001</v>
      </c>
      <c r="M2089" s="10">
        <f t="shared" si="98"/>
        <v>2011</v>
      </c>
      <c r="N2089" t="b">
        <v>0</v>
      </c>
      <c r="O2089">
        <v>25</v>
      </c>
      <c r="P2089" t="b">
        <v>1</v>
      </c>
      <c r="Q2089" t="s">
        <v>8277</v>
      </c>
    </row>
    <row r="2090" spans="1:17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s="9">
        <f t="shared" si="96"/>
        <v>40395.714722222219</v>
      </c>
      <c r="L2090" s="9">
        <f t="shared" si="97"/>
        <v>40432.165972222225</v>
      </c>
      <c r="M2090" s="10">
        <f t="shared" si="98"/>
        <v>2010</v>
      </c>
      <c r="N2090" t="b">
        <v>0</v>
      </c>
      <c r="O2090">
        <v>75</v>
      </c>
      <c r="P2090" t="b">
        <v>1</v>
      </c>
      <c r="Q2090" t="s">
        <v>8277</v>
      </c>
    </row>
    <row r="2091" spans="1:17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s="9">
        <f t="shared" si="96"/>
        <v>41453.076319444444</v>
      </c>
      <c r="L2091" s="9">
        <f t="shared" si="97"/>
        <v>41488.076319444444</v>
      </c>
      <c r="M2091" s="10">
        <f t="shared" si="98"/>
        <v>2013</v>
      </c>
      <c r="N2091" t="b">
        <v>0</v>
      </c>
      <c r="O2091">
        <v>62</v>
      </c>
      <c r="P2091" t="b">
        <v>1</v>
      </c>
      <c r="Q2091" t="s">
        <v>8277</v>
      </c>
    </row>
    <row r="2092" spans="1:17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s="9">
        <f t="shared" si="96"/>
        <v>41299.381423611114</v>
      </c>
      <c r="L2092" s="9">
        <f t="shared" si="97"/>
        <v>41329.381423611114</v>
      </c>
      <c r="M2092" s="10">
        <f t="shared" si="98"/>
        <v>2013</v>
      </c>
      <c r="N2092" t="b">
        <v>0</v>
      </c>
      <c r="O2092">
        <v>160</v>
      </c>
      <c r="P2092" t="b">
        <v>1</v>
      </c>
      <c r="Q2092" t="s">
        <v>8277</v>
      </c>
    </row>
    <row r="2093" spans="1:17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s="9">
        <f t="shared" si="96"/>
        <v>40555.322662037033</v>
      </c>
      <c r="L2093" s="9">
        <f t="shared" si="97"/>
        <v>40603.833333333336</v>
      </c>
      <c r="M2093" s="10">
        <f t="shared" si="98"/>
        <v>2011</v>
      </c>
      <c r="N2093" t="b">
        <v>0</v>
      </c>
      <c r="O2093">
        <v>246</v>
      </c>
      <c r="P2093" t="b">
        <v>1</v>
      </c>
      <c r="Q2093" t="s">
        <v>8277</v>
      </c>
    </row>
    <row r="2094" spans="1:17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s="9">
        <f t="shared" si="96"/>
        <v>40763.707546296297</v>
      </c>
      <c r="L2094" s="9">
        <f t="shared" si="97"/>
        <v>40823.707546296297</v>
      </c>
      <c r="M2094" s="10">
        <f t="shared" si="98"/>
        <v>2011</v>
      </c>
      <c r="N2094" t="b">
        <v>0</v>
      </c>
      <c r="O2094">
        <v>55</v>
      </c>
      <c r="P2094" t="b">
        <v>1</v>
      </c>
      <c r="Q2094" t="s">
        <v>8277</v>
      </c>
    </row>
    <row r="2095" spans="1:17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s="9">
        <f t="shared" si="96"/>
        <v>41205.854537037041</v>
      </c>
      <c r="L2095" s="9">
        <f t="shared" si="97"/>
        <v>41265.896203703705</v>
      </c>
      <c r="M2095" s="10">
        <f t="shared" si="98"/>
        <v>2012</v>
      </c>
      <c r="N2095" t="b">
        <v>0</v>
      </c>
      <c r="O2095">
        <v>23</v>
      </c>
      <c r="P2095" t="b">
        <v>1</v>
      </c>
      <c r="Q2095" t="s">
        <v>8277</v>
      </c>
    </row>
    <row r="2096" spans="1:17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s="9">
        <f t="shared" si="96"/>
        <v>40939.02002314815</v>
      </c>
      <c r="L2096" s="9">
        <f t="shared" si="97"/>
        <v>40973.125</v>
      </c>
      <c r="M2096" s="10">
        <f t="shared" si="98"/>
        <v>2012</v>
      </c>
      <c r="N2096" t="b">
        <v>0</v>
      </c>
      <c r="O2096">
        <v>72</v>
      </c>
      <c r="P2096" t="b">
        <v>1</v>
      </c>
      <c r="Q2096" t="s">
        <v>8277</v>
      </c>
    </row>
    <row r="2097" spans="1:17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s="9">
        <f t="shared" si="96"/>
        <v>40758.733483796292</v>
      </c>
      <c r="L2097" s="9">
        <f t="shared" si="97"/>
        <v>40818.733483796292</v>
      </c>
      <c r="M2097" s="10">
        <f t="shared" si="98"/>
        <v>2011</v>
      </c>
      <c r="N2097" t="b">
        <v>0</v>
      </c>
      <c r="O2097">
        <v>22</v>
      </c>
      <c r="P2097" t="b">
        <v>1</v>
      </c>
      <c r="Q2097" t="s">
        <v>8277</v>
      </c>
    </row>
    <row r="2098" spans="1:17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s="9">
        <f t="shared" si="96"/>
        <v>41192.758506944447</v>
      </c>
      <c r="L2098" s="9">
        <f t="shared" si="97"/>
        <v>41208.165972222225</v>
      </c>
      <c r="M2098" s="10">
        <f t="shared" si="98"/>
        <v>2012</v>
      </c>
      <c r="N2098" t="b">
        <v>0</v>
      </c>
      <c r="O2098">
        <v>14</v>
      </c>
      <c r="P2098" t="b">
        <v>1</v>
      </c>
      <c r="Q2098" t="s">
        <v>8277</v>
      </c>
    </row>
    <row r="2099" spans="1:17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s="9">
        <f t="shared" si="96"/>
        <v>40818.58489583333</v>
      </c>
      <c r="L2099" s="9">
        <f t="shared" si="97"/>
        <v>40878.626562500001</v>
      </c>
      <c r="M2099" s="10">
        <f t="shared" si="98"/>
        <v>2011</v>
      </c>
      <c r="N2099" t="b">
        <v>0</v>
      </c>
      <c r="O2099">
        <v>38</v>
      </c>
      <c r="P2099" t="b">
        <v>1</v>
      </c>
      <c r="Q2099" t="s">
        <v>8277</v>
      </c>
    </row>
    <row r="2100" spans="1:17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s="9">
        <f t="shared" si="96"/>
        <v>40946.11383101852</v>
      </c>
      <c r="L2100" s="9">
        <f t="shared" si="97"/>
        <v>40976.11383101852</v>
      </c>
      <c r="M2100" s="10">
        <f t="shared" si="98"/>
        <v>2012</v>
      </c>
      <c r="N2100" t="b">
        <v>0</v>
      </c>
      <c r="O2100">
        <v>32</v>
      </c>
      <c r="P2100" t="b">
        <v>1</v>
      </c>
      <c r="Q2100" t="s">
        <v>8277</v>
      </c>
    </row>
    <row r="2101" spans="1:17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s="9">
        <f t="shared" si="96"/>
        <v>42173.746342592596</v>
      </c>
      <c r="L2101" s="9">
        <f t="shared" si="97"/>
        <v>42187.152777777781</v>
      </c>
      <c r="M2101" s="10">
        <f t="shared" si="98"/>
        <v>2015</v>
      </c>
      <c r="N2101" t="b">
        <v>0</v>
      </c>
      <c r="O2101">
        <v>63</v>
      </c>
      <c r="P2101" t="b">
        <v>1</v>
      </c>
      <c r="Q2101" t="s">
        <v>8277</v>
      </c>
    </row>
    <row r="2102" spans="1:17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s="9">
        <f t="shared" si="96"/>
        <v>41074.834965277776</v>
      </c>
      <c r="L2102" s="9">
        <f t="shared" si="97"/>
        <v>41090.165972222225</v>
      </c>
      <c r="M2102" s="10">
        <f t="shared" si="98"/>
        <v>2012</v>
      </c>
      <c r="N2102" t="b">
        <v>0</v>
      </c>
      <c r="O2102">
        <v>27</v>
      </c>
      <c r="P2102" t="b">
        <v>1</v>
      </c>
      <c r="Q2102" t="s">
        <v>8277</v>
      </c>
    </row>
    <row r="2103" spans="1:17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s="9">
        <f t="shared" si="96"/>
        <v>40892.149467592593</v>
      </c>
      <c r="L2103" s="9">
        <f t="shared" si="97"/>
        <v>40952.149467592593</v>
      </c>
      <c r="M2103" s="10">
        <f t="shared" si="98"/>
        <v>2012</v>
      </c>
      <c r="N2103" t="b">
        <v>0</v>
      </c>
      <c r="O2103">
        <v>44</v>
      </c>
      <c r="P2103" t="b">
        <v>1</v>
      </c>
      <c r="Q2103" t="s">
        <v>8277</v>
      </c>
    </row>
    <row r="2104" spans="1:17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s="9">
        <f t="shared" si="96"/>
        <v>40638.868611111109</v>
      </c>
      <c r="L2104" s="9">
        <f t="shared" si="97"/>
        <v>40668.868611111109</v>
      </c>
      <c r="M2104" s="10">
        <f t="shared" si="98"/>
        <v>2011</v>
      </c>
      <c r="N2104" t="b">
        <v>0</v>
      </c>
      <c r="O2104">
        <v>38</v>
      </c>
      <c r="P2104" t="b">
        <v>1</v>
      </c>
      <c r="Q2104" t="s">
        <v>8277</v>
      </c>
    </row>
    <row r="2105" spans="1:17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s="9">
        <f t="shared" si="96"/>
        <v>41192.754942129628</v>
      </c>
      <c r="L2105" s="9">
        <f t="shared" si="97"/>
        <v>41222.7966087963</v>
      </c>
      <c r="M2105" s="10">
        <f t="shared" si="98"/>
        <v>2012</v>
      </c>
      <c r="N2105" t="b">
        <v>0</v>
      </c>
      <c r="O2105">
        <v>115</v>
      </c>
      <c r="P2105" t="b">
        <v>1</v>
      </c>
      <c r="Q2105" t="s">
        <v>8277</v>
      </c>
    </row>
    <row r="2106" spans="1:17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s="9">
        <f t="shared" si="96"/>
        <v>41394.074467592596</v>
      </c>
      <c r="L2106" s="9">
        <f t="shared" si="97"/>
        <v>41425</v>
      </c>
      <c r="M2106" s="10">
        <f t="shared" si="98"/>
        <v>2013</v>
      </c>
      <c r="N2106" t="b">
        <v>0</v>
      </c>
      <c r="O2106">
        <v>37</v>
      </c>
      <c r="P2106" t="b">
        <v>1</v>
      </c>
      <c r="Q2106" t="s">
        <v>8277</v>
      </c>
    </row>
    <row r="2107" spans="1:17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s="9">
        <f t="shared" si="96"/>
        <v>41951.788807870369</v>
      </c>
      <c r="L2107" s="9">
        <f t="shared" si="97"/>
        <v>41964.166666666672</v>
      </c>
      <c r="M2107" s="10">
        <f t="shared" si="98"/>
        <v>2014</v>
      </c>
      <c r="N2107" t="b">
        <v>0</v>
      </c>
      <c r="O2107">
        <v>99</v>
      </c>
      <c r="P2107" t="b">
        <v>1</v>
      </c>
      <c r="Q2107" t="s">
        <v>8277</v>
      </c>
    </row>
    <row r="2108" spans="1:17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s="9">
        <f t="shared" si="96"/>
        <v>41270.21497685185</v>
      </c>
      <c r="L2108" s="9">
        <f t="shared" si="97"/>
        <v>41300.21497685185</v>
      </c>
      <c r="M2108" s="10">
        <f t="shared" si="98"/>
        <v>2013</v>
      </c>
      <c r="N2108" t="b">
        <v>0</v>
      </c>
      <c r="O2108">
        <v>44</v>
      </c>
      <c r="P2108" t="b">
        <v>1</v>
      </c>
      <c r="Q2108" t="s">
        <v>8277</v>
      </c>
    </row>
    <row r="2109" spans="1:17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s="9">
        <f t="shared" si="96"/>
        <v>41934.71056712963</v>
      </c>
      <c r="L2109" s="9">
        <f t="shared" si="97"/>
        <v>41955.752233796295</v>
      </c>
      <c r="M2109" s="10">
        <f t="shared" si="98"/>
        <v>2014</v>
      </c>
      <c r="N2109" t="b">
        <v>0</v>
      </c>
      <c r="O2109">
        <v>58</v>
      </c>
      <c r="P2109" t="b">
        <v>1</v>
      </c>
      <c r="Q2109" t="s">
        <v>8277</v>
      </c>
    </row>
    <row r="2110" spans="1:17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s="9">
        <f t="shared" si="96"/>
        <v>41135.175694444442</v>
      </c>
      <c r="L2110" s="9">
        <f t="shared" si="97"/>
        <v>41162.163194444445</v>
      </c>
      <c r="M2110" s="10">
        <f t="shared" si="98"/>
        <v>2012</v>
      </c>
      <c r="N2110" t="b">
        <v>0</v>
      </c>
      <c r="O2110">
        <v>191</v>
      </c>
      <c r="P2110" t="b">
        <v>1</v>
      </c>
      <c r="Q2110" t="s">
        <v>8277</v>
      </c>
    </row>
    <row r="2111" spans="1:17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s="9">
        <f t="shared" si="96"/>
        <v>42160.708530092597</v>
      </c>
      <c r="L2111" s="9">
        <f t="shared" si="97"/>
        <v>42190.708530092597</v>
      </c>
      <c r="M2111" s="10">
        <f t="shared" si="98"/>
        <v>2015</v>
      </c>
      <c r="N2111" t="b">
        <v>0</v>
      </c>
      <c r="O2111">
        <v>40</v>
      </c>
      <c r="P2111" t="b">
        <v>1</v>
      </c>
      <c r="Q2111" t="s">
        <v>8277</v>
      </c>
    </row>
    <row r="2112" spans="1:17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s="9">
        <f t="shared" si="96"/>
        <v>41759.670937499999</v>
      </c>
      <c r="L2112" s="9">
        <f t="shared" si="97"/>
        <v>41787.207638888889</v>
      </c>
      <c r="M2112" s="10">
        <f t="shared" si="98"/>
        <v>2014</v>
      </c>
      <c r="N2112" t="b">
        <v>0</v>
      </c>
      <c r="O2112">
        <v>38</v>
      </c>
      <c r="P2112" t="b">
        <v>1</v>
      </c>
      <c r="Q2112" t="s">
        <v>8277</v>
      </c>
    </row>
    <row r="2113" spans="1:17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s="9">
        <f t="shared" si="96"/>
        <v>40703.197048611109</v>
      </c>
      <c r="L2113" s="9">
        <f t="shared" si="97"/>
        <v>40770.041666666664</v>
      </c>
      <c r="M2113" s="10">
        <f t="shared" si="98"/>
        <v>2011</v>
      </c>
      <c r="N2113" t="b">
        <v>0</v>
      </c>
      <c r="O2113">
        <v>39</v>
      </c>
      <c r="P2113" t="b">
        <v>1</v>
      </c>
      <c r="Q2113" t="s">
        <v>8277</v>
      </c>
    </row>
    <row r="2114" spans="1:17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s="9">
        <f t="shared" si="96"/>
        <v>41365.928159722222</v>
      </c>
      <c r="L2114" s="9">
        <f t="shared" si="97"/>
        <v>41379.928159722222</v>
      </c>
      <c r="M2114" s="10">
        <f t="shared" si="98"/>
        <v>2013</v>
      </c>
      <c r="N2114" t="b">
        <v>0</v>
      </c>
      <c r="O2114">
        <v>11</v>
      </c>
      <c r="P2114" t="b">
        <v>1</v>
      </c>
      <c r="Q2114" t="s">
        <v>8277</v>
      </c>
    </row>
    <row r="2115" spans="1:17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s="9">
        <f t="shared" ref="K2115:K2178" si="99">(((J2115/60)/60)/24)+DATE(1970,1,1)</f>
        <v>41870.86546296296</v>
      </c>
      <c r="L2115" s="9">
        <f t="shared" ref="L2115:L2178" si="100">(((I2115/60)/60)/24)+DATE(1970,1,1)</f>
        <v>41905.86546296296</v>
      </c>
      <c r="M2115" s="10">
        <f t="shared" ref="M2115:M2178" si="101">YEAR(L2115)</f>
        <v>2014</v>
      </c>
      <c r="N2115" t="b">
        <v>0</v>
      </c>
      <c r="O2115">
        <v>107</v>
      </c>
      <c r="P2115" t="b">
        <v>1</v>
      </c>
      <c r="Q2115" t="s">
        <v>8277</v>
      </c>
    </row>
    <row r="2116" spans="1:17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s="9">
        <f t="shared" si="99"/>
        <v>40458.815625000003</v>
      </c>
      <c r="L2116" s="9">
        <f t="shared" si="100"/>
        <v>40521.207638888889</v>
      </c>
      <c r="M2116" s="10">
        <f t="shared" si="101"/>
        <v>2010</v>
      </c>
      <c r="N2116" t="b">
        <v>0</v>
      </c>
      <c r="O2116">
        <v>147</v>
      </c>
      <c r="P2116" t="b">
        <v>1</v>
      </c>
      <c r="Q2116" t="s">
        <v>8277</v>
      </c>
    </row>
    <row r="2117" spans="1:17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s="9">
        <f t="shared" si="99"/>
        <v>40564.081030092595</v>
      </c>
      <c r="L2117" s="9">
        <f t="shared" si="100"/>
        <v>40594.081030092595</v>
      </c>
      <c r="M2117" s="10">
        <f t="shared" si="101"/>
        <v>2011</v>
      </c>
      <c r="N2117" t="b">
        <v>0</v>
      </c>
      <c r="O2117">
        <v>36</v>
      </c>
      <c r="P2117" t="b">
        <v>1</v>
      </c>
      <c r="Q2117" t="s">
        <v>8277</v>
      </c>
    </row>
    <row r="2118" spans="1:17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s="9">
        <f t="shared" si="99"/>
        <v>41136.777812500004</v>
      </c>
      <c r="L2118" s="9">
        <f t="shared" si="100"/>
        <v>41184.777812500004</v>
      </c>
      <c r="M2118" s="10">
        <f t="shared" si="101"/>
        <v>2012</v>
      </c>
      <c r="N2118" t="b">
        <v>0</v>
      </c>
      <c r="O2118">
        <v>92</v>
      </c>
      <c r="P2118" t="b">
        <v>1</v>
      </c>
      <c r="Q2118" t="s">
        <v>8277</v>
      </c>
    </row>
    <row r="2119" spans="1:17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s="9">
        <f t="shared" si="99"/>
        <v>42290.059594907405</v>
      </c>
      <c r="L2119" s="9">
        <f t="shared" si="100"/>
        <v>42304.207638888889</v>
      </c>
      <c r="M2119" s="10">
        <f t="shared" si="101"/>
        <v>2015</v>
      </c>
      <c r="N2119" t="b">
        <v>0</v>
      </c>
      <c r="O2119">
        <v>35</v>
      </c>
      <c r="P2119" t="b">
        <v>1</v>
      </c>
      <c r="Q2119" t="s">
        <v>8277</v>
      </c>
    </row>
    <row r="2120" spans="1:17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s="9">
        <f t="shared" si="99"/>
        <v>40718.839537037034</v>
      </c>
      <c r="L2120" s="9">
        <f t="shared" si="100"/>
        <v>40748.839537037034</v>
      </c>
      <c r="M2120" s="10">
        <f t="shared" si="101"/>
        <v>2011</v>
      </c>
      <c r="N2120" t="b">
        <v>0</v>
      </c>
      <c r="O2120">
        <v>17</v>
      </c>
      <c r="P2120" t="b">
        <v>1</v>
      </c>
      <c r="Q2120" t="s">
        <v>8277</v>
      </c>
    </row>
    <row r="2121" spans="1:17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s="9">
        <f t="shared" si="99"/>
        <v>41107.130150462966</v>
      </c>
      <c r="L2121" s="9">
        <f t="shared" si="100"/>
        <v>41137.130150462966</v>
      </c>
      <c r="M2121" s="10">
        <f t="shared" si="101"/>
        <v>2012</v>
      </c>
      <c r="N2121" t="b">
        <v>0</v>
      </c>
      <c r="O2121">
        <v>22</v>
      </c>
      <c r="P2121" t="b">
        <v>1</v>
      </c>
      <c r="Q2121" t="s">
        <v>8277</v>
      </c>
    </row>
    <row r="2122" spans="1:17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s="9">
        <f t="shared" si="99"/>
        <v>41591.964537037034</v>
      </c>
      <c r="L2122" s="9">
        <f t="shared" si="100"/>
        <v>41640.964537037034</v>
      </c>
      <c r="M2122" s="10">
        <f t="shared" si="101"/>
        <v>2014</v>
      </c>
      <c r="N2122" t="b">
        <v>0</v>
      </c>
      <c r="O2122">
        <v>69</v>
      </c>
      <c r="P2122" t="b">
        <v>1</v>
      </c>
      <c r="Q2122" t="s">
        <v>8277</v>
      </c>
    </row>
    <row r="2123" spans="1:17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s="9">
        <f t="shared" si="99"/>
        <v>42716.7424537037</v>
      </c>
      <c r="L2123" s="9">
        <f t="shared" si="100"/>
        <v>42746.7424537037</v>
      </c>
      <c r="M2123" s="10">
        <f t="shared" si="101"/>
        <v>2017</v>
      </c>
      <c r="N2123" t="b">
        <v>0</v>
      </c>
      <c r="O2123">
        <v>10</v>
      </c>
      <c r="P2123" t="b">
        <v>0</v>
      </c>
      <c r="Q2123" t="s">
        <v>8280</v>
      </c>
    </row>
    <row r="2124" spans="1:17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s="9">
        <f t="shared" si="99"/>
        <v>42712.300567129627</v>
      </c>
      <c r="L2124" s="9">
        <f t="shared" si="100"/>
        <v>42742.300567129627</v>
      </c>
      <c r="M2124" s="10">
        <f t="shared" si="101"/>
        <v>2017</v>
      </c>
      <c r="N2124" t="b">
        <v>0</v>
      </c>
      <c r="O2124">
        <v>3</v>
      </c>
      <c r="P2124" t="b">
        <v>0</v>
      </c>
      <c r="Q2124" t="s">
        <v>8280</v>
      </c>
    </row>
    <row r="2125" spans="1:17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s="9">
        <f t="shared" si="99"/>
        <v>40198.424849537041</v>
      </c>
      <c r="L2125" s="9">
        <f t="shared" si="100"/>
        <v>40252.290972222225</v>
      </c>
      <c r="M2125" s="10">
        <f t="shared" si="101"/>
        <v>2010</v>
      </c>
      <c r="N2125" t="b">
        <v>0</v>
      </c>
      <c r="O2125">
        <v>5</v>
      </c>
      <c r="P2125" t="b">
        <v>0</v>
      </c>
      <c r="Q2125" t="s">
        <v>8280</v>
      </c>
    </row>
    <row r="2126" spans="1:17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s="9">
        <f t="shared" si="99"/>
        <v>40464.028182870366</v>
      </c>
      <c r="L2126" s="9">
        <f t="shared" si="100"/>
        <v>40512.208333333336</v>
      </c>
      <c r="M2126" s="10">
        <f t="shared" si="101"/>
        <v>2010</v>
      </c>
      <c r="N2126" t="b">
        <v>0</v>
      </c>
      <c r="O2126">
        <v>5</v>
      </c>
      <c r="P2126" t="b">
        <v>0</v>
      </c>
      <c r="Q2126" t="s">
        <v>8280</v>
      </c>
    </row>
    <row r="2127" spans="1:17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s="9">
        <f t="shared" si="99"/>
        <v>42191.023530092592</v>
      </c>
      <c r="L2127" s="9">
        <f t="shared" si="100"/>
        <v>42221.023530092592</v>
      </c>
      <c r="M2127" s="10">
        <f t="shared" si="101"/>
        <v>2015</v>
      </c>
      <c r="N2127" t="b">
        <v>0</v>
      </c>
      <c r="O2127">
        <v>27</v>
      </c>
      <c r="P2127" t="b">
        <v>0</v>
      </c>
      <c r="Q2127" t="s">
        <v>8280</v>
      </c>
    </row>
    <row r="2128" spans="1:17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s="9">
        <f t="shared" si="99"/>
        <v>41951.973229166666</v>
      </c>
      <c r="L2128" s="9">
        <f t="shared" si="100"/>
        <v>41981.973229166666</v>
      </c>
      <c r="M2128" s="10">
        <f t="shared" si="101"/>
        <v>2014</v>
      </c>
      <c r="N2128" t="b">
        <v>0</v>
      </c>
      <c r="O2128">
        <v>2</v>
      </c>
      <c r="P2128" t="b">
        <v>0</v>
      </c>
      <c r="Q2128" t="s">
        <v>8280</v>
      </c>
    </row>
    <row r="2129" spans="1:17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s="9">
        <f t="shared" si="99"/>
        <v>42045.50535879629</v>
      </c>
      <c r="L2129" s="9">
        <f t="shared" si="100"/>
        <v>42075.463692129633</v>
      </c>
      <c r="M2129" s="10">
        <f t="shared" si="101"/>
        <v>2015</v>
      </c>
      <c r="N2129" t="b">
        <v>0</v>
      </c>
      <c r="O2129">
        <v>236</v>
      </c>
      <c r="P2129" t="b">
        <v>0</v>
      </c>
      <c r="Q2129" t="s">
        <v>8280</v>
      </c>
    </row>
    <row r="2130" spans="1:17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s="9">
        <f t="shared" si="99"/>
        <v>41843.772789351853</v>
      </c>
      <c r="L2130" s="9">
        <f t="shared" si="100"/>
        <v>41903.772789351853</v>
      </c>
      <c r="M2130" s="10">
        <f t="shared" si="101"/>
        <v>2014</v>
      </c>
      <c r="N2130" t="b">
        <v>0</v>
      </c>
      <c r="O2130">
        <v>1</v>
      </c>
      <c r="P2130" t="b">
        <v>0</v>
      </c>
      <c r="Q2130" t="s">
        <v>8280</v>
      </c>
    </row>
    <row r="2131" spans="1:17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s="9">
        <f t="shared" si="99"/>
        <v>42409.024305555555</v>
      </c>
      <c r="L2131" s="9">
        <f t="shared" si="100"/>
        <v>42439.024305555555</v>
      </c>
      <c r="M2131" s="10">
        <f t="shared" si="101"/>
        <v>2016</v>
      </c>
      <c r="N2131" t="b">
        <v>0</v>
      </c>
      <c r="O2131">
        <v>12</v>
      </c>
      <c r="P2131" t="b">
        <v>0</v>
      </c>
      <c r="Q2131" t="s">
        <v>8280</v>
      </c>
    </row>
    <row r="2132" spans="1:17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s="9">
        <f t="shared" si="99"/>
        <v>41832.086377314816</v>
      </c>
      <c r="L2132" s="9">
        <f t="shared" si="100"/>
        <v>41867.086377314816</v>
      </c>
      <c r="M2132" s="10">
        <f t="shared" si="101"/>
        <v>2014</v>
      </c>
      <c r="N2132" t="b">
        <v>0</v>
      </c>
      <c r="O2132">
        <v>4</v>
      </c>
      <c r="P2132" t="b">
        <v>0</v>
      </c>
      <c r="Q2132" t="s">
        <v>8280</v>
      </c>
    </row>
    <row r="2133" spans="1:17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s="9">
        <f t="shared" si="99"/>
        <v>42167.207071759258</v>
      </c>
      <c r="L2133" s="9">
        <f t="shared" si="100"/>
        <v>42197.207071759258</v>
      </c>
      <c r="M2133" s="10">
        <f t="shared" si="101"/>
        <v>2015</v>
      </c>
      <c r="N2133" t="b">
        <v>0</v>
      </c>
      <c r="O2133">
        <v>3</v>
      </c>
      <c r="P2133" t="b">
        <v>0</v>
      </c>
      <c r="Q2133" t="s">
        <v>8280</v>
      </c>
    </row>
    <row r="2134" spans="1:17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s="9">
        <f t="shared" si="99"/>
        <v>41643.487175925926</v>
      </c>
      <c r="L2134" s="9">
        <f t="shared" si="100"/>
        <v>41673.487175925926</v>
      </c>
      <c r="M2134" s="10">
        <f t="shared" si="101"/>
        <v>2014</v>
      </c>
      <c r="N2134" t="b">
        <v>0</v>
      </c>
      <c r="O2134">
        <v>99</v>
      </c>
      <c r="P2134" t="b">
        <v>0</v>
      </c>
      <c r="Q2134" t="s">
        <v>8280</v>
      </c>
    </row>
    <row r="2135" spans="1:17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s="9">
        <f t="shared" si="99"/>
        <v>40619.097210648149</v>
      </c>
      <c r="L2135" s="9">
        <f t="shared" si="100"/>
        <v>40657.290972222225</v>
      </c>
      <c r="M2135" s="10">
        <f t="shared" si="101"/>
        <v>2011</v>
      </c>
      <c r="N2135" t="b">
        <v>0</v>
      </c>
      <c r="O2135">
        <v>3</v>
      </c>
      <c r="P2135" t="b">
        <v>0</v>
      </c>
      <c r="Q2135" t="s">
        <v>8280</v>
      </c>
    </row>
    <row r="2136" spans="1:17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s="9">
        <f t="shared" si="99"/>
        <v>41361.886469907404</v>
      </c>
      <c r="L2136" s="9">
        <f t="shared" si="100"/>
        <v>41391.886469907404</v>
      </c>
      <c r="M2136" s="10">
        <f t="shared" si="101"/>
        <v>2013</v>
      </c>
      <c r="N2136" t="b">
        <v>0</v>
      </c>
      <c r="O2136">
        <v>3</v>
      </c>
      <c r="P2136" t="b">
        <v>0</v>
      </c>
      <c r="Q2136" t="s">
        <v>8280</v>
      </c>
    </row>
    <row r="2137" spans="1:17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s="9">
        <f t="shared" si="99"/>
        <v>41156.963344907403</v>
      </c>
      <c r="L2137" s="9">
        <f t="shared" si="100"/>
        <v>41186.963344907403</v>
      </c>
      <c r="M2137" s="10">
        <f t="shared" si="101"/>
        <v>2012</v>
      </c>
      <c r="N2137" t="b">
        <v>0</v>
      </c>
      <c r="O2137">
        <v>22</v>
      </c>
      <c r="P2137" t="b">
        <v>0</v>
      </c>
      <c r="Q2137" t="s">
        <v>8280</v>
      </c>
    </row>
    <row r="2138" spans="1:17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s="9">
        <f t="shared" si="99"/>
        <v>41536.509097222224</v>
      </c>
      <c r="L2138" s="9">
        <f t="shared" si="100"/>
        <v>41566.509097222224</v>
      </c>
      <c r="M2138" s="10">
        <f t="shared" si="101"/>
        <v>2013</v>
      </c>
      <c r="N2138" t="b">
        <v>0</v>
      </c>
      <c r="O2138">
        <v>4</v>
      </c>
      <c r="P2138" t="b">
        <v>0</v>
      </c>
      <c r="Q2138" t="s">
        <v>8280</v>
      </c>
    </row>
    <row r="2139" spans="1:17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s="9">
        <f t="shared" si="99"/>
        <v>41948.771168981482</v>
      </c>
      <c r="L2139" s="9">
        <f t="shared" si="100"/>
        <v>41978.771168981482</v>
      </c>
      <c r="M2139" s="10">
        <f t="shared" si="101"/>
        <v>2014</v>
      </c>
      <c r="N2139" t="b">
        <v>0</v>
      </c>
      <c r="O2139">
        <v>534</v>
      </c>
      <c r="P2139" t="b">
        <v>0</v>
      </c>
      <c r="Q2139" t="s">
        <v>8280</v>
      </c>
    </row>
    <row r="2140" spans="1:17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s="9">
        <f t="shared" si="99"/>
        <v>41557.013182870374</v>
      </c>
      <c r="L2140" s="9">
        <f t="shared" si="100"/>
        <v>41587.054849537039</v>
      </c>
      <c r="M2140" s="10">
        <f t="shared" si="101"/>
        <v>2013</v>
      </c>
      <c r="N2140" t="b">
        <v>0</v>
      </c>
      <c r="O2140">
        <v>12</v>
      </c>
      <c r="P2140" t="b">
        <v>0</v>
      </c>
      <c r="Q2140" t="s">
        <v>8280</v>
      </c>
    </row>
    <row r="2141" spans="1:17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s="9">
        <f t="shared" si="99"/>
        <v>42647.750092592592</v>
      </c>
      <c r="L2141" s="9">
        <f t="shared" si="100"/>
        <v>42677.750092592592</v>
      </c>
      <c r="M2141" s="10">
        <f t="shared" si="101"/>
        <v>2016</v>
      </c>
      <c r="N2141" t="b">
        <v>0</v>
      </c>
      <c r="O2141">
        <v>56</v>
      </c>
      <c r="P2141" t="b">
        <v>0</v>
      </c>
      <c r="Q2141" t="s">
        <v>8280</v>
      </c>
    </row>
    <row r="2142" spans="1:17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s="9">
        <f t="shared" si="99"/>
        <v>41255.833611111113</v>
      </c>
      <c r="L2142" s="9">
        <f t="shared" si="100"/>
        <v>41285.833611111113</v>
      </c>
      <c r="M2142" s="10">
        <f t="shared" si="101"/>
        <v>2013</v>
      </c>
      <c r="N2142" t="b">
        <v>0</v>
      </c>
      <c r="O2142">
        <v>11</v>
      </c>
      <c r="P2142" t="b">
        <v>0</v>
      </c>
      <c r="Q2142" t="s">
        <v>8280</v>
      </c>
    </row>
    <row r="2143" spans="1:17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s="9">
        <f t="shared" si="99"/>
        <v>41927.235636574071</v>
      </c>
      <c r="L2143" s="9">
        <f t="shared" si="100"/>
        <v>41957.277303240742</v>
      </c>
      <c r="M2143" s="10">
        <f t="shared" si="101"/>
        <v>2014</v>
      </c>
      <c r="N2143" t="b">
        <v>0</v>
      </c>
      <c r="O2143">
        <v>0</v>
      </c>
      <c r="P2143" t="b">
        <v>0</v>
      </c>
      <c r="Q2143" t="s">
        <v>8280</v>
      </c>
    </row>
    <row r="2144" spans="1:17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s="9">
        <f t="shared" si="99"/>
        <v>42340.701504629629</v>
      </c>
      <c r="L2144" s="9">
        <f t="shared" si="100"/>
        <v>42368.701504629629</v>
      </c>
      <c r="M2144" s="10">
        <f t="shared" si="101"/>
        <v>2015</v>
      </c>
      <c r="N2144" t="b">
        <v>0</v>
      </c>
      <c r="O2144">
        <v>12</v>
      </c>
      <c r="P2144" t="b">
        <v>0</v>
      </c>
      <c r="Q2144" t="s">
        <v>8280</v>
      </c>
    </row>
    <row r="2145" spans="1:17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s="9">
        <f t="shared" si="99"/>
        <v>40332.886712962965</v>
      </c>
      <c r="L2145" s="9">
        <f t="shared" si="100"/>
        <v>40380.791666666664</v>
      </c>
      <c r="M2145" s="10">
        <f t="shared" si="101"/>
        <v>2010</v>
      </c>
      <c r="N2145" t="b">
        <v>0</v>
      </c>
      <c r="O2145">
        <v>5</v>
      </c>
      <c r="P2145" t="b">
        <v>0</v>
      </c>
      <c r="Q2145" t="s">
        <v>8280</v>
      </c>
    </row>
    <row r="2146" spans="1:17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s="9">
        <f t="shared" si="99"/>
        <v>41499.546759259261</v>
      </c>
      <c r="L2146" s="9">
        <f t="shared" si="100"/>
        <v>41531.546759259261</v>
      </c>
      <c r="M2146" s="10">
        <f t="shared" si="101"/>
        <v>2013</v>
      </c>
      <c r="N2146" t="b">
        <v>0</v>
      </c>
      <c r="O2146">
        <v>24</v>
      </c>
      <c r="P2146" t="b">
        <v>0</v>
      </c>
      <c r="Q2146" t="s">
        <v>8280</v>
      </c>
    </row>
    <row r="2147" spans="1:17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s="9">
        <f t="shared" si="99"/>
        <v>41575.237430555557</v>
      </c>
      <c r="L2147" s="9">
        <f t="shared" si="100"/>
        <v>41605.279097222221</v>
      </c>
      <c r="M2147" s="10">
        <f t="shared" si="101"/>
        <v>2013</v>
      </c>
      <c r="N2147" t="b">
        <v>0</v>
      </c>
      <c r="O2147">
        <v>89</v>
      </c>
      <c r="P2147" t="b">
        <v>0</v>
      </c>
      <c r="Q2147" t="s">
        <v>8280</v>
      </c>
    </row>
    <row r="2148" spans="1:17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s="9">
        <f t="shared" si="99"/>
        <v>42397.679513888885</v>
      </c>
      <c r="L2148" s="9">
        <f t="shared" si="100"/>
        <v>42411.679513888885</v>
      </c>
      <c r="M2148" s="10">
        <f t="shared" si="101"/>
        <v>2016</v>
      </c>
      <c r="N2148" t="b">
        <v>0</v>
      </c>
      <c r="O2148">
        <v>1</v>
      </c>
      <c r="P2148" t="b">
        <v>0</v>
      </c>
      <c r="Q2148" t="s">
        <v>8280</v>
      </c>
    </row>
    <row r="2149" spans="1:17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s="9">
        <f t="shared" si="99"/>
        <v>41927.295694444445</v>
      </c>
      <c r="L2149" s="9">
        <f t="shared" si="100"/>
        <v>41959.337361111116</v>
      </c>
      <c r="M2149" s="10">
        <f t="shared" si="101"/>
        <v>2014</v>
      </c>
      <c r="N2149" t="b">
        <v>0</v>
      </c>
      <c r="O2149">
        <v>55</v>
      </c>
      <c r="P2149" t="b">
        <v>0</v>
      </c>
      <c r="Q2149" t="s">
        <v>8280</v>
      </c>
    </row>
    <row r="2150" spans="1:17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s="9">
        <f t="shared" si="99"/>
        <v>42066.733587962968</v>
      </c>
      <c r="L2150" s="9">
        <f t="shared" si="100"/>
        <v>42096.691921296297</v>
      </c>
      <c r="M2150" s="10">
        <f t="shared" si="101"/>
        <v>2015</v>
      </c>
      <c r="N2150" t="b">
        <v>0</v>
      </c>
      <c r="O2150">
        <v>2</v>
      </c>
      <c r="P2150" t="b">
        <v>0</v>
      </c>
      <c r="Q2150" t="s">
        <v>8280</v>
      </c>
    </row>
    <row r="2151" spans="1:17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s="9">
        <f t="shared" si="99"/>
        <v>40355.024953703702</v>
      </c>
      <c r="L2151" s="9">
        <f t="shared" si="100"/>
        <v>40390</v>
      </c>
      <c r="M2151" s="10">
        <f t="shared" si="101"/>
        <v>2010</v>
      </c>
      <c r="N2151" t="b">
        <v>0</v>
      </c>
      <c r="O2151">
        <v>0</v>
      </c>
      <c r="P2151" t="b">
        <v>0</v>
      </c>
      <c r="Q2151" t="s">
        <v>8280</v>
      </c>
    </row>
    <row r="2152" spans="1:17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s="9">
        <f t="shared" si="99"/>
        <v>42534.284710648149</v>
      </c>
      <c r="L2152" s="9">
        <f t="shared" si="100"/>
        <v>42564.284710648149</v>
      </c>
      <c r="M2152" s="10">
        <f t="shared" si="101"/>
        <v>2016</v>
      </c>
      <c r="N2152" t="b">
        <v>0</v>
      </c>
      <c r="O2152">
        <v>4</v>
      </c>
      <c r="P2152" t="b">
        <v>0</v>
      </c>
      <c r="Q2152" t="s">
        <v>8280</v>
      </c>
    </row>
    <row r="2153" spans="1:17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s="9">
        <f t="shared" si="99"/>
        <v>42520.847384259265</v>
      </c>
      <c r="L2153" s="9">
        <f t="shared" si="100"/>
        <v>42550.847384259265</v>
      </c>
      <c r="M2153" s="10">
        <f t="shared" si="101"/>
        <v>2016</v>
      </c>
      <c r="N2153" t="b">
        <v>0</v>
      </c>
      <c r="O2153">
        <v>6</v>
      </c>
      <c r="P2153" t="b">
        <v>0</v>
      </c>
      <c r="Q2153" t="s">
        <v>8280</v>
      </c>
    </row>
    <row r="2154" spans="1:17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s="9">
        <f t="shared" si="99"/>
        <v>41683.832280092596</v>
      </c>
      <c r="L2154" s="9">
        <f t="shared" si="100"/>
        <v>41713.790613425925</v>
      </c>
      <c r="M2154" s="10">
        <f t="shared" si="101"/>
        <v>2014</v>
      </c>
      <c r="N2154" t="b">
        <v>0</v>
      </c>
      <c r="O2154">
        <v>4</v>
      </c>
      <c r="P2154" t="b">
        <v>0</v>
      </c>
      <c r="Q2154" t="s">
        <v>8280</v>
      </c>
    </row>
    <row r="2155" spans="1:17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s="9">
        <f t="shared" si="99"/>
        <v>41974.911087962959</v>
      </c>
      <c r="L2155" s="9">
        <f t="shared" si="100"/>
        <v>42014.332638888889</v>
      </c>
      <c r="M2155" s="10">
        <f t="shared" si="101"/>
        <v>2015</v>
      </c>
      <c r="N2155" t="b">
        <v>0</v>
      </c>
      <c r="O2155">
        <v>4</v>
      </c>
      <c r="P2155" t="b">
        <v>0</v>
      </c>
      <c r="Q2155" t="s">
        <v>8280</v>
      </c>
    </row>
    <row r="2156" spans="1:17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s="9">
        <f t="shared" si="99"/>
        <v>41647.632256944446</v>
      </c>
      <c r="L2156" s="9">
        <f t="shared" si="100"/>
        <v>41667.632256944446</v>
      </c>
      <c r="M2156" s="10">
        <f t="shared" si="101"/>
        <v>2014</v>
      </c>
      <c r="N2156" t="b">
        <v>0</v>
      </c>
      <c r="O2156">
        <v>2</v>
      </c>
      <c r="P2156" t="b">
        <v>0</v>
      </c>
      <c r="Q2156" t="s">
        <v>8280</v>
      </c>
    </row>
    <row r="2157" spans="1:17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s="9">
        <f t="shared" si="99"/>
        <v>42430.747511574074</v>
      </c>
      <c r="L2157" s="9">
        <f t="shared" si="100"/>
        <v>42460.70584490741</v>
      </c>
      <c r="M2157" s="10">
        <f t="shared" si="101"/>
        <v>2016</v>
      </c>
      <c r="N2157" t="b">
        <v>0</v>
      </c>
      <c r="O2157">
        <v>5</v>
      </c>
      <c r="P2157" t="b">
        <v>0</v>
      </c>
      <c r="Q2157" t="s">
        <v>8280</v>
      </c>
    </row>
    <row r="2158" spans="1:17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s="9">
        <f t="shared" si="99"/>
        <v>41488.85423611111</v>
      </c>
      <c r="L2158" s="9">
        <f t="shared" si="100"/>
        <v>41533.85423611111</v>
      </c>
      <c r="M2158" s="10">
        <f t="shared" si="101"/>
        <v>2013</v>
      </c>
      <c r="N2158" t="b">
        <v>0</v>
      </c>
      <c r="O2158">
        <v>83</v>
      </c>
      <c r="P2158" t="b">
        <v>0</v>
      </c>
      <c r="Q2158" t="s">
        <v>8280</v>
      </c>
    </row>
    <row r="2159" spans="1:17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s="9">
        <f t="shared" si="99"/>
        <v>42694.98128472222</v>
      </c>
      <c r="L2159" s="9">
        <f t="shared" si="100"/>
        <v>42727.332638888889</v>
      </c>
      <c r="M2159" s="10">
        <f t="shared" si="101"/>
        <v>2016</v>
      </c>
      <c r="N2159" t="b">
        <v>0</v>
      </c>
      <c r="O2159">
        <v>57</v>
      </c>
      <c r="P2159" t="b">
        <v>0</v>
      </c>
      <c r="Q2159" t="s">
        <v>8280</v>
      </c>
    </row>
    <row r="2160" spans="1:17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s="9">
        <f t="shared" si="99"/>
        <v>41264.853865740741</v>
      </c>
      <c r="L2160" s="9">
        <f t="shared" si="100"/>
        <v>41309.853865740741</v>
      </c>
      <c r="M2160" s="10">
        <f t="shared" si="101"/>
        <v>2013</v>
      </c>
      <c r="N2160" t="b">
        <v>0</v>
      </c>
      <c r="O2160">
        <v>311</v>
      </c>
      <c r="P2160" t="b">
        <v>0</v>
      </c>
      <c r="Q2160" t="s">
        <v>8280</v>
      </c>
    </row>
    <row r="2161" spans="1:17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s="9">
        <f t="shared" si="99"/>
        <v>40710.731180555551</v>
      </c>
      <c r="L2161" s="9">
        <f t="shared" si="100"/>
        <v>40740.731180555551</v>
      </c>
      <c r="M2161" s="10">
        <f t="shared" si="101"/>
        <v>2011</v>
      </c>
      <c r="N2161" t="b">
        <v>0</v>
      </c>
      <c r="O2161">
        <v>2</v>
      </c>
      <c r="P2161" t="b">
        <v>0</v>
      </c>
      <c r="Q2161" t="s">
        <v>8280</v>
      </c>
    </row>
    <row r="2162" spans="1:17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s="9">
        <f t="shared" si="99"/>
        <v>41018.711863425924</v>
      </c>
      <c r="L2162" s="9">
        <f t="shared" si="100"/>
        <v>41048.711863425924</v>
      </c>
      <c r="M2162" s="10">
        <f t="shared" si="101"/>
        <v>2012</v>
      </c>
      <c r="N2162" t="b">
        <v>0</v>
      </c>
      <c r="O2162">
        <v>16</v>
      </c>
      <c r="P2162" t="b">
        <v>0</v>
      </c>
      <c r="Q2162" t="s">
        <v>8280</v>
      </c>
    </row>
    <row r="2163" spans="1:17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s="9">
        <f t="shared" si="99"/>
        <v>42240.852534722217</v>
      </c>
      <c r="L2163" s="9">
        <f t="shared" si="100"/>
        <v>42270.852534722217</v>
      </c>
      <c r="M2163" s="10">
        <f t="shared" si="101"/>
        <v>2015</v>
      </c>
      <c r="N2163" t="b">
        <v>0</v>
      </c>
      <c r="O2163">
        <v>13</v>
      </c>
      <c r="P2163" t="b">
        <v>1</v>
      </c>
      <c r="Q2163" t="s">
        <v>8274</v>
      </c>
    </row>
    <row r="2164" spans="1:17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s="9">
        <f t="shared" si="99"/>
        <v>41813.766099537039</v>
      </c>
      <c r="L2164" s="9">
        <f t="shared" si="100"/>
        <v>41844.766099537039</v>
      </c>
      <c r="M2164" s="10">
        <f t="shared" si="101"/>
        <v>2014</v>
      </c>
      <c r="N2164" t="b">
        <v>0</v>
      </c>
      <c r="O2164">
        <v>58</v>
      </c>
      <c r="P2164" t="b">
        <v>1</v>
      </c>
      <c r="Q2164" t="s">
        <v>8274</v>
      </c>
    </row>
    <row r="2165" spans="1:17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s="9">
        <f t="shared" si="99"/>
        <v>42111.899537037039</v>
      </c>
      <c r="L2165" s="9">
        <f t="shared" si="100"/>
        <v>42163.159722222219</v>
      </c>
      <c r="M2165" s="10">
        <f t="shared" si="101"/>
        <v>2015</v>
      </c>
      <c r="N2165" t="b">
        <v>0</v>
      </c>
      <c r="O2165">
        <v>44</v>
      </c>
      <c r="P2165" t="b">
        <v>1</v>
      </c>
      <c r="Q2165" t="s">
        <v>8274</v>
      </c>
    </row>
    <row r="2166" spans="1:17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s="9">
        <f t="shared" si="99"/>
        <v>42515.71775462963</v>
      </c>
      <c r="L2166" s="9">
        <f t="shared" si="100"/>
        <v>42546.165972222225</v>
      </c>
      <c r="M2166" s="10">
        <f t="shared" si="101"/>
        <v>2016</v>
      </c>
      <c r="N2166" t="b">
        <v>0</v>
      </c>
      <c r="O2166">
        <v>83</v>
      </c>
      <c r="P2166" t="b">
        <v>1</v>
      </c>
      <c r="Q2166" t="s">
        <v>8274</v>
      </c>
    </row>
    <row r="2167" spans="1:17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s="9">
        <f t="shared" si="99"/>
        <v>42438.667071759264</v>
      </c>
      <c r="L2167" s="9">
        <f t="shared" si="100"/>
        <v>42468.625405092593</v>
      </c>
      <c r="M2167" s="10">
        <f t="shared" si="101"/>
        <v>2016</v>
      </c>
      <c r="N2167" t="b">
        <v>0</v>
      </c>
      <c r="O2167">
        <v>117</v>
      </c>
      <c r="P2167" t="b">
        <v>1</v>
      </c>
      <c r="Q2167" t="s">
        <v>8274</v>
      </c>
    </row>
    <row r="2168" spans="1:17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s="9">
        <f t="shared" si="99"/>
        <v>41933.838171296295</v>
      </c>
      <c r="L2168" s="9">
        <f t="shared" si="100"/>
        <v>41978.879837962959</v>
      </c>
      <c r="M2168" s="10">
        <f t="shared" si="101"/>
        <v>2014</v>
      </c>
      <c r="N2168" t="b">
        <v>0</v>
      </c>
      <c r="O2168">
        <v>32</v>
      </c>
      <c r="P2168" t="b">
        <v>1</v>
      </c>
      <c r="Q2168" t="s">
        <v>8274</v>
      </c>
    </row>
    <row r="2169" spans="1:17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s="9">
        <f t="shared" si="99"/>
        <v>41153.066400462965</v>
      </c>
      <c r="L2169" s="9">
        <f t="shared" si="100"/>
        <v>41167.066400462965</v>
      </c>
      <c r="M2169" s="10">
        <f t="shared" si="101"/>
        <v>2012</v>
      </c>
      <c r="N2169" t="b">
        <v>0</v>
      </c>
      <c r="O2169">
        <v>8</v>
      </c>
      <c r="P2169" t="b">
        <v>1</v>
      </c>
      <c r="Q2169" t="s">
        <v>8274</v>
      </c>
    </row>
    <row r="2170" spans="1:17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s="9">
        <f t="shared" si="99"/>
        <v>42745.600243055553</v>
      </c>
      <c r="L2170" s="9">
        <f t="shared" si="100"/>
        <v>42776.208333333328</v>
      </c>
      <c r="M2170" s="10">
        <f t="shared" si="101"/>
        <v>2017</v>
      </c>
      <c r="N2170" t="b">
        <v>0</v>
      </c>
      <c r="O2170">
        <v>340</v>
      </c>
      <c r="P2170" t="b">
        <v>1</v>
      </c>
      <c r="Q2170" t="s">
        <v>8274</v>
      </c>
    </row>
    <row r="2171" spans="1:17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s="9">
        <f t="shared" si="99"/>
        <v>42793.700821759259</v>
      </c>
      <c r="L2171" s="9">
        <f t="shared" si="100"/>
        <v>42796.700821759259</v>
      </c>
      <c r="M2171" s="10">
        <f t="shared" si="101"/>
        <v>2017</v>
      </c>
      <c r="N2171" t="b">
        <v>0</v>
      </c>
      <c r="O2171">
        <v>7</v>
      </c>
      <c r="P2171" t="b">
        <v>1</v>
      </c>
      <c r="Q2171" t="s">
        <v>8274</v>
      </c>
    </row>
    <row r="2172" spans="1:17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s="9">
        <f t="shared" si="99"/>
        <v>42198.750254629631</v>
      </c>
      <c r="L2172" s="9">
        <f t="shared" si="100"/>
        <v>42238.750254629631</v>
      </c>
      <c r="M2172" s="10">
        <f t="shared" si="101"/>
        <v>2015</v>
      </c>
      <c r="N2172" t="b">
        <v>0</v>
      </c>
      <c r="O2172">
        <v>19</v>
      </c>
      <c r="P2172" t="b">
        <v>1</v>
      </c>
      <c r="Q2172" t="s">
        <v>8274</v>
      </c>
    </row>
    <row r="2173" spans="1:17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s="9">
        <f t="shared" si="99"/>
        <v>42141.95711805555</v>
      </c>
      <c r="L2173" s="9">
        <f t="shared" si="100"/>
        <v>42177.208333333328</v>
      </c>
      <c r="M2173" s="10">
        <f t="shared" si="101"/>
        <v>2015</v>
      </c>
      <c r="N2173" t="b">
        <v>0</v>
      </c>
      <c r="O2173">
        <v>47</v>
      </c>
      <c r="P2173" t="b">
        <v>1</v>
      </c>
      <c r="Q2173" t="s">
        <v>8274</v>
      </c>
    </row>
    <row r="2174" spans="1:17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s="9">
        <f t="shared" si="99"/>
        <v>42082.580092592587</v>
      </c>
      <c r="L2174" s="9">
        <f t="shared" si="100"/>
        <v>42112.580092592587</v>
      </c>
      <c r="M2174" s="10">
        <f t="shared" si="101"/>
        <v>2015</v>
      </c>
      <c r="N2174" t="b">
        <v>0</v>
      </c>
      <c r="O2174">
        <v>13</v>
      </c>
      <c r="P2174" t="b">
        <v>1</v>
      </c>
      <c r="Q2174" t="s">
        <v>8274</v>
      </c>
    </row>
    <row r="2175" spans="1:17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s="9">
        <f t="shared" si="99"/>
        <v>41495.692627314813</v>
      </c>
      <c r="L2175" s="9">
        <f t="shared" si="100"/>
        <v>41527.165972222225</v>
      </c>
      <c r="M2175" s="10">
        <f t="shared" si="101"/>
        <v>2013</v>
      </c>
      <c r="N2175" t="b">
        <v>0</v>
      </c>
      <c r="O2175">
        <v>90</v>
      </c>
      <c r="P2175" t="b">
        <v>1</v>
      </c>
      <c r="Q2175" t="s">
        <v>8274</v>
      </c>
    </row>
    <row r="2176" spans="1:17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s="9">
        <f t="shared" si="99"/>
        <v>42465.542905092589</v>
      </c>
      <c r="L2176" s="9">
        <f t="shared" si="100"/>
        <v>42495.542905092589</v>
      </c>
      <c r="M2176" s="10">
        <f t="shared" si="101"/>
        <v>2016</v>
      </c>
      <c r="N2176" t="b">
        <v>0</v>
      </c>
      <c r="O2176">
        <v>63</v>
      </c>
      <c r="P2176" t="b">
        <v>1</v>
      </c>
      <c r="Q2176" t="s">
        <v>8274</v>
      </c>
    </row>
    <row r="2177" spans="1:17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s="9">
        <f t="shared" si="99"/>
        <v>42565.009097222224</v>
      </c>
      <c r="L2177" s="9">
        <f t="shared" si="100"/>
        <v>42572.009097222224</v>
      </c>
      <c r="M2177" s="10">
        <f t="shared" si="101"/>
        <v>2016</v>
      </c>
      <c r="N2177" t="b">
        <v>0</v>
      </c>
      <c r="O2177">
        <v>26</v>
      </c>
      <c r="P2177" t="b">
        <v>1</v>
      </c>
      <c r="Q2177" t="s">
        <v>8274</v>
      </c>
    </row>
    <row r="2178" spans="1:17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s="9">
        <f t="shared" si="99"/>
        <v>42096.633206018523</v>
      </c>
      <c r="L2178" s="9">
        <f t="shared" si="100"/>
        <v>42126.633206018523</v>
      </c>
      <c r="M2178" s="10">
        <f t="shared" si="101"/>
        <v>2015</v>
      </c>
      <c r="N2178" t="b">
        <v>0</v>
      </c>
      <c r="O2178">
        <v>71</v>
      </c>
      <c r="P2178" t="b">
        <v>1</v>
      </c>
      <c r="Q2178" t="s">
        <v>8274</v>
      </c>
    </row>
    <row r="2179" spans="1:17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s="9">
        <f t="shared" ref="K2179:K2242" si="102">(((J2179/60)/60)/24)+DATE(1970,1,1)</f>
        <v>42502.250775462962</v>
      </c>
      <c r="L2179" s="9">
        <f t="shared" ref="L2179:L2242" si="103">(((I2179/60)/60)/24)+DATE(1970,1,1)</f>
        <v>42527.250775462962</v>
      </c>
      <c r="M2179" s="10">
        <f t="shared" ref="M2179:M2242" si="104">YEAR(L2179)</f>
        <v>2016</v>
      </c>
      <c r="N2179" t="b">
        <v>0</v>
      </c>
      <c r="O2179">
        <v>38</v>
      </c>
      <c r="P2179" t="b">
        <v>1</v>
      </c>
      <c r="Q2179" t="s">
        <v>8274</v>
      </c>
    </row>
    <row r="2180" spans="1:17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s="9">
        <f t="shared" si="102"/>
        <v>42723.63653935185</v>
      </c>
      <c r="L2180" s="9">
        <f t="shared" si="103"/>
        <v>42753.63653935185</v>
      </c>
      <c r="M2180" s="10">
        <f t="shared" si="104"/>
        <v>2017</v>
      </c>
      <c r="N2180" t="b">
        <v>0</v>
      </c>
      <c r="O2180">
        <v>859</v>
      </c>
      <c r="P2180" t="b">
        <v>1</v>
      </c>
      <c r="Q2180" t="s">
        <v>8274</v>
      </c>
    </row>
    <row r="2181" spans="1:17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s="9">
        <f t="shared" si="102"/>
        <v>42075.171203703707</v>
      </c>
      <c r="L2181" s="9">
        <f t="shared" si="103"/>
        <v>42105.171203703707</v>
      </c>
      <c r="M2181" s="10">
        <f t="shared" si="104"/>
        <v>2015</v>
      </c>
      <c r="N2181" t="b">
        <v>0</v>
      </c>
      <c r="O2181">
        <v>21</v>
      </c>
      <c r="P2181" t="b">
        <v>1</v>
      </c>
      <c r="Q2181" t="s">
        <v>8274</v>
      </c>
    </row>
    <row r="2182" spans="1:17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s="9">
        <f t="shared" si="102"/>
        <v>42279.669768518521</v>
      </c>
      <c r="L2182" s="9">
        <f t="shared" si="103"/>
        <v>42321.711435185185</v>
      </c>
      <c r="M2182" s="10">
        <f t="shared" si="104"/>
        <v>2015</v>
      </c>
      <c r="N2182" t="b">
        <v>0</v>
      </c>
      <c r="O2182">
        <v>78</v>
      </c>
      <c r="P2182" t="b">
        <v>1</v>
      </c>
      <c r="Q2182" t="s">
        <v>8274</v>
      </c>
    </row>
    <row r="2183" spans="1:17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s="9">
        <f t="shared" si="102"/>
        <v>42773.005243055552</v>
      </c>
      <c r="L2183" s="9">
        <f t="shared" si="103"/>
        <v>42787.005243055552</v>
      </c>
      <c r="M2183" s="10">
        <f t="shared" si="104"/>
        <v>2017</v>
      </c>
      <c r="N2183" t="b">
        <v>0</v>
      </c>
      <c r="O2183">
        <v>53</v>
      </c>
      <c r="P2183" t="b">
        <v>1</v>
      </c>
      <c r="Q2183" t="s">
        <v>8295</v>
      </c>
    </row>
    <row r="2184" spans="1:17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s="9">
        <f t="shared" si="102"/>
        <v>41879.900752314818</v>
      </c>
      <c r="L2184" s="9">
        <f t="shared" si="103"/>
        <v>41914.900752314818</v>
      </c>
      <c r="M2184" s="10">
        <f t="shared" si="104"/>
        <v>2014</v>
      </c>
      <c r="N2184" t="b">
        <v>0</v>
      </c>
      <c r="O2184">
        <v>356</v>
      </c>
      <c r="P2184" t="b">
        <v>1</v>
      </c>
      <c r="Q2184" t="s">
        <v>8295</v>
      </c>
    </row>
    <row r="2185" spans="1:17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s="9">
        <f t="shared" si="102"/>
        <v>42745.365474537044</v>
      </c>
      <c r="L2185" s="9">
        <f t="shared" si="103"/>
        <v>42775.208333333328</v>
      </c>
      <c r="M2185" s="10">
        <f t="shared" si="104"/>
        <v>2017</v>
      </c>
      <c r="N2185" t="b">
        <v>0</v>
      </c>
      <c r="O2185">
        <v>279</v>
      </c>
      <c r="P2185" t="b">
        <v>1</v>
      </c>
      <c r="Q2185" t="s">
        <v>8295</v>
      </c>
    </row>
    <row r="2186" spans="1:17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s="9">
        <f t="shared" si="102"/>
        <v>42380.690289351856</v>
      </c>
      <c r="L2186" s="9">
        <f t="shared" si="103"/>
        <v>42394.666666666672</v>
      </c>
      <c r="M2186" s="10">
        <f t="shared" si="104"/>
        <v>2016</v>
      </c>
      <c r="N2186" t="b">
        <v>1</v>
      </c>
      <c r="O2186">
        <v>266</v>
      </c>
      <c r="P2186" t="b">
        <v>1</v>
      </c>
      <c r="Q2186" t="s">
        <v>8295</v>
      </c>
    </row>
    <row r="2187" spans="1:17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s="9">
        <f t="shared" si="102"/>
        <v>41319.349988425929</v>
      </c>
      <c r="L2187" s="9">
        <f t="shared" si="103"/>
        <v>41359.349988425929</v>
      </c>
      <c r="M2187" s="10">
        <f t="shared" si="104"/>
        <v>2013</v>
      </c>
      <c r="N2187" t="b">
        <v>0</v>
      </c>
      <c r="O2187">
        <v>623</v>
      </c>
      <c r="P2187" t="b">
        <v>1</v>
      </c>
      <c r="Q2187" t="s">
        <v>8295</v>
      </c>
    </row>
    <row r="2188" spans="1:17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s="9">
        <f t="shared" si="102"/>
        <v>42583.615081018521</v>
      </c>
      <c r="L2188" s="9">
        <f t="shared" si="103"/>
        <v>42620.083333333328</v>
      </c>
      <c r="M2188" s="10">
        <f t="shared" si="104"/>
        <v>2016</v>
      </c>
      <c r="N2188" t="b">
        <v>0</v>
      </c>
      <c r="O2188">
        <v>392</v>
      </c>
      <c r="P2188" t="b">
        <v>1</v>
      </c>
      <c r="Q2188" t="s">
        <v>8295</v>
      </c>
    </row>
    <row r="2189" spans="1:17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s="9">
        <f t="shared" si="102"/>
        <v>42068.209097222221</v>
      </c>
      <c r="L2189" s="9">
        <f t="shared" si="103"/>
        <v>42097.165972222225</v>
      </c>
      <c r="M2189" s="10">
        <f t="shared" si="104"/>
        <v>2015</v>
      </c>
      <c r="N2189" t="b">
        <v>1</v>
      </c>
      <c r="O2189">
        <v>3562</v>
      </c>
      <c r="P2189" t="b">
        <v>1</v>
      </c>
      <c r="Q2189" t="s">
        <v>8295</v>
      </c>
    </row>
    <row r="2190" spans="1:17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s="9">
        <f t="shared" si="102"/>
        <v>42633.586122685185</v>
      </c>
      <c r="L2190" s="9">
        <f t="shared" si="103"/>
        <v>42668.708333333328</v>
      </c>
      <c r="M2190" s="10">
        <f t="shared" si="104"/>
        <v>2016</v>
      </c>
      <c r="N2190" t="b">
        <v>0</v>
      </c>
      <c r="O2190">
        <v>514</v>
      </c>
      <c r="P2190" t="b">
        <v>1</v>
      </c>
      <c r="Q2190" t="s">
        <v>8295</v>
      </c>
    </row>
    <row r="2191" spans="1:17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s="9">
        <f t="shared" si="102"/>
        <v>42467.788194444445</v>
      </c>
      <c r="L2191" s="9">
        <f t="shared" si="103"/>
        <v>42481.916666666672</v>
      </c>
      <c r="M2191" s="10">
        <f t="shared" si="104"/>
        <v>2016</v>
      </c>
      <c r="N2191" t="b">
        <v>0</v>
      </c>
      <c r="O2191">
        <v>88</v>
      </c>
      <c r="P2191" t="b">
        <v>1</v>
      </c>
      <c r="Q2191" t="s">
        <v>8295</v>
      </c>
    </row>
    <row r="2192" spans="1:17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s="9">
        <f t="shared" si="102"/>
        <v>42417.625046296293</v>
      </c>
      <c r="L2192" s="9">
        <f t="shared" si="103"/>
        <v>42452.290972222225</v>
      </c>
      <c r="M2192" s="10">
        <f t="shared" si="104"/>
        <v>2016</v>
      </c>
      <c r="N2192" t="b">
        <v>0</v>
      </c>
      <c r="O2192">
        <v>537</v>
      </c>
      <c r="P2192" t="b">
        <v>1</v>
      </c>
      <c r="Q2192" t="s">
        <v>8295</v>
      </c>
    </row>
    <row r="2193" spans="1:17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s="9">
        <f t="shared" si="102"/>
        <v>42768.833645833336</v>
      </c>
      <c r="L2193" s="9">
        <f t="shared" si="103"/>
        <v>42780.833645833336</v>
      </c>
      <c r="M2193" s="10">
        <f t="shared" si="104"/>
        <v>2017</v>
      </c>
      <c r="N2193" t="b">
        <v>0</v>
      </c>
      <c r="O2193">
        <v>25</v>
      </c>
      <c r="P2193" t="b">
        <v>1</v>
      </c>
      <c r="Q2193" t="s">
        <v>8295</v>
      </c>
    </row>
    <row r="2194" spans="1:17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s="9">
        <f t="shared" si="102"/>
        <v>42691.8512037037</v>
      </c>
      <c r="L2194" s="9">
        <f t="shared" si="103"/>
        <v>42719.958333333328</v>
      </c>
      <c r="M2194" s="10">
        <f t="shared" si="104"/>
        <v>2016</v>
      </c>
      <c r="N2194" t="b">
        <v>0</v>
      </c>
      <c r="O2194">
        <v>3238</v>
      </c>
      <c r="P2194" t="b">
        <v>1</v>
      </c>
      <c r="Q2194" t="s">
        <v>8295</v>
      </c>
    </row>
    <row r="2195" spans="1:17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s="9">
        <f t="shared" si="102"/>
        <v>42664.405925925923</v>
      </c>
      <c r="L2195" s="9">
        <f t="shared" si="103"/>
        <v>42695.207638888889</v>
      </c>
      <c r="M2195" s="10">
        <f t="shared" si="104"/>
        <v>2016</v>
      </c>
      <c r="N2195" t="b">
        <v>0</v>
      </c>
      <c r="O2195">
        <v>897</v>
      </c>
      <c r="P2195" t="b">
        <v>1</v>
      </c>
      <c r="Q2195" t="s">
        <v>8295</v>
      </c>
    </row>
    <row r="2196" spans="1:17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s="9">
        <f t="shared" si="102"/>
        <v>42425.757986111115</v>
      </c>
      <c r="L2196" s="9">
        <f t="shared" si="103"/>
        <v>42455.716319444444</v>
      </c>
      <c r="M2196" s="10">
        <f t="shared" si="104"/>
        <v>2016</v>
      </c>
      <c r="N2196" t="b">
        <v>0</v>
      </c>
      <c r="O2196">
        <v>878</v>
      </c>
      <c r="P2196" t="b">
        <v>1</v>
      </c>
      <c r="Q2196" t="s">
        <v>8295</v>
      </c>
    </row>
    <row r="2197" spans="1:17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s="9">
        <f t="shared" si="102"/>
        <v>42197.771990740745</v>
      </c>
      <c r="L2197" s="9">
        <f t="shared" si="103"/>
        <v>42227.771990740745</v>
      </c>
      <c r="M2197" s="10">
        <f t="shared" si="104"/>
        <v>2015</v>
      </c>
      <c r="N2197" t="b">
        <v>0</v>
      </c>
      <c r="O2197">
        <v>115</v>
      </c>
      <c r="P2197" t="b">
        <v>1</v>
      </c>
      <c r="Q2197" t="s">
        <v>8295</v>
      </c>
    </row>
    <row r="2198" spans="1:17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s="9">
        <f t="shared" si="102"/>
        <v>42675.487291666665</v>
      </c>
      <c r="L2198" s="9">
        <f t="shared" si="103"/>
        <v>42706.291666666672</v>
      </c>
      <c r="M2198" s="10">
        <f t="shared" si="104"/>
        <v>2016</v>
      </c>
      <c r="N2198" t="b">
        <v>0</v>
      </c>
      <c r="O2198">
        <v>234</v>
      </c>
      <c r="P2198" t="b">
        <v>1</v>
      </c>
      <c r="Q2198" t="s">
        <v>8295</v>
      </c>
    </row>
    <row r="2199" spans="1:17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s="9">
        <f t="shared" si="102"/>
        <v>42033.584016203706</v>
      </c>
      <c r="L2199" s="9">
        <f t="shared" si="103"/>
        <v>42063.584016203706</v>
      </c>
      <c r="M2199" s="10">
        <f t="shared" si="104"/>
        <v>2015</v>
      </c>
      <c r="N2199" t="b">
        <v>0</v>
      </c>
      <c r="O2199">
        <v>4330</v>
      </c>
      <c r="P2199" t="b">
        <v>1</v>
      </c>
      <c r="Q2199" t="s">
        <v>8295</v>
      </c>
    </row>
    <row r="2200" spans="1:17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s="9">
        <f t="shared" si="102"/>
        <v>42292.513888888891</v>
      </c>
      <c r="L2200" s="9">
        <f t="shared" si="103"/>
        <v>42322.555555555555</v>
      </c>
      <c r="M2200" s="10">
        <f t="shared" si="104"/>
        <v>2015</v>
      </c>
      <c r="N2200" t="b">
        <v>0</v>
      </c>
      <c r="O2200">
        <v>651</v>
      </c>
      <c r="P2200" t="b">
        <v>1</v>
      </c>
      <c r="Q2200" t="s">
        <v>8295</v>
      </c>
    </row>
    <row r="2201" spans="1:17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s="9">
        <f t="shared" si="102"/>
        <v>42262.416643518518</v>
      </c>
      <c r="L2201" s="9">
        <f t="shared" si="103"/>
        <v>42292.416643518518</v>
      </c>
      <c r="M2201" s="10">
        <f t="shared" si="104"/>
        <v>2015</v>
      </c>
      <c r="N2201" t="b">
        <v>1</v>
      </c>
      <c r="O2201">
        <v>251</v>
      </c>
      <c r="P2201" t="b">
        <v>1</v>
      </c>
      <c r="Q2201" t="s">
        <v>8295</v>
      </c>
    </row>
    <row r="2202" spans="1:17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s="9">
        <f t="shared" si="102"/>
        <v>42163.625787037032</v>
      </c>
      <c r="L2202" s="9">
        <f t="shared" si="103"/>
        <v>42191.125</v>
      </c>
      <c r="M2202" s="10">
        <f t="shared" si="104"/>
        <v>2015</v>
      </c>
      <c r="N2202" t="b">
        <v>0</v>
      </c>
      <c r="O2202">
        <v>263</v>
      </c>
      <c r="P2202" t="b">
        <v>1</v>
      </c>
      <c r="Q2202" t="s">
        <v>8295</v>
      </c>
    </row>
    <row r="2203" spans="1:17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s="9">
        <f t="shared" si="102"/>
        <v>41276.846817129634</v>
      </c>
      <c r="L2203" s="9">
        <f t="shared" si="103"/>
        <v>41290.846817129634</v>
      </c>
      <c r="M2203" s="10">
        <f t="shared" si="104"/>
        <v>2013</v>
      </c>
      <c r="N2203" t="b">
        <v>0</v>
      </c>
      <c r="O2203">
        <v>28</v>
      </c>
      <c r="P2203" t="b">
        <v>1</v>
      </c>
      <c r="Q2203" t="s">
        <v>8278</v>
      </c>
    </row>
    <row r="2204" spans="1:17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s="9">
        <f t="shared" si="102"/>
        <v>41184.849166666667</v>
      </c>
      <c r="L2204" s="9">
        <f t="shared" si="103"/>
        <v>41214.849166666667</v>
      </c>
      <c r="M2204" s="10">
        <f t="shared" si="104"/>
        <v>2012</v>
      </c>
      <c r="N2204" t="b">
        <v>0</v>
      </c>
      <c r="O2204">
        <v>721</v>
      </c>
      <c r="P2204" t="b">
        <v>1</v>
      </c>
      <c r="Q2204" t="s">
        <v>8278</v>
      </c>
    </row>
    <row r="2205" spans="1:17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s="9">
        <f t="shared" si="102"/>
        <v>42241.85974537037</v>
      </c>
      <c r="L2205" s="9">
        <f t="shared" si="103"/>
        <v>42271.85974537037</v>
      </c>
      <c r="M2205" s="10">
        <f t="shared" si="104"/>
        <v>2015</v>
      </c>
      <c r="N2205" t="b">
        <v>0</v>
      </c>
      <c r="O2205">
        <v>50</v>
      </c>
      <c r="P2205" t="b">
        <v>1</v>
      </c>
      <c r="Q2205" t="s">
        <v>8278</v>
      </c>
    </row>
    <row r="2206" spans="1:17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s="9">
        <f t="shared" si="102"/>
        <v>41312.311562499999</v>
      </c>
      <c r="L2206" s="9">
        <f t="shared" si="103"/>
        <v>41342.311562499999</v>
      </c>
      <c r="M2206" s="10">
        <f t="shared" si="104"/>
        <v>2013</v>
      </c>
      <c r="N2206" t="b">
        <v>0</v>
      </c>
      <c r="O2206">
        <v>73</v>
      </c>
      <c r="P2206" t="b">
        <v>1</v>
      </c>
      <c r="Q2206" t="s">
        <v>8278</v>
      </c>
    </row>
    <row r="2207" spans="1:17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s="9">
        <f t="shared" si="102"/>
        <v>41031.82163194444</v>
      </c>
      <c r="L2207" s="9">
        <f t="shared" si="103"/>
        <v>41061.82163194444</v>
      </c>
      <c r="M2207" s="10">
        <f t="shared" si="104"/>
        <v>2012</v>
      </c>
      <c r="N2207" t="b">
        <v>0</v>
      </c>
      <c r="O2207">
        <v>27</v>
      </c>
      <c r="P2207" t="b">
        <v>1</v>
      </c>
      <c r="Q2207" t="s">
        <v>8278</v>
      </c>
    </row>
    <row r="2208" spans="1:17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s="9">
        <f t="shared" si="102"/>
        <v>40997.257222222222</v>
      </c>
      <c r="L2208" s="9">
        <f t="shared" si="103"/>
        <v>41015.257222222222</v>
      </c>
      <c r="M2208" s="10">
        <f t="shared" si="104"/>
        <v>2012</v>
      </c>
      <c r="N2208" t="b">
        <v>0</v>
      </c>
      <c r="O2208">
        <v>34</v>
      </c>
      <c r="P2208" t="b">
        <v>1</v>
      </c>
      <c r="Q2208" t="s">
        <v>8278</v>
      </c>
    </row>
    <row r="2209" spans="1:17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s="9">
        <f t="shared" si="102"/>
        <v>41564.194131944445</v>
      </c>
      <c r="L2209" s="9">
        <f t="shared" si="103"/>
        <v>41594.235798611109</v>
      </c>
      <c r="M2209" s="10">
        <f t="shared" si="104"/>
        <v>2013</v>
      </c>
      <c r="N2209" t="b">
        <v>0</v>
      </c>
      <c r="O2209">
        <v>7</v>
      </c>
      <c r="P2209" t="b">
        <v>1</v>
      </c>
      <c r="Q2209" t="s">
        <v>8278</v>
      </c>
    </row>
    <row r="2210" spans="1:17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s="9">
        <f t="shared" si="102"/>
        <v>40946.882245370369</v>
      </c>
      <c r="L2210" s="9">
        <f t="shared" si="103"/>
        <v>41006.166666666664</v>
      </c>
      <c r="M2210" s="10">
        <f t="shared" si="104"/>
        <v>2012</v>
      </c>
      <c r="N2210" t="b">
        <v>0</v>
      </c>
      <c r="O2210">
        <v>24</v>
      </c>
      <c r="P2210" t="b">
        <v>1</v>
      </c>
      <c r="Q2210" t="s">
        <v>8278</v>
      </c>
    </row>
    <row r="2211" spans="1:17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s="9">
        <f t="shared" si="102"/>
        <v>41732.479675925926</v>
      </c>
      <c r="L2211" s="9">
        <f t="shared" si="103"/>
        <v>41743.958333333336</v>
      </c>
      <c r="M2211" s="10">
        <f t="shared" si="104"/>
        <v>2014</v>
      </c>
      <c r="N2211" t="b">
        <v>0</v>
      </c>
      <c r="O2211">
        <v>15</v>
      </c>
      <c r="P2211" t="b">
        <v>1</v>
      </c>
      <c r="Q2211" t="s">
        <v>8278</v>
      </c>
    </row>
    <row r="2212" spans="1:17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s="9">
        <f t="shared" si="102"/>
        <v>40956.066087962965</v>
      </c>
      <c r="L2212" s="9">
        <f t="shared" si="103"/>
        <v>41013.73333333333</v>
      </c>
      <c r="M2212" s="10">
        <f t="shared" si="104"/>
        <v>2012</v>
      </c>
      <c r="N2212" t="b">
        <v>0</v>
      </c>
      <c r="O2212">
        <v>72</v>
      </c>
      <c r="P2212" t="b">
        <v>1</v>
      </c>
      <c r="Q2212" t="s">
        <v>8278</v>
      </c>
    </row>
    <row r="2213" spans="1:17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s="9">
        <f t="shared" si="102"/>
        <v>41716.785011574073</v>
      </c>
      <c r="L2213" s="9">
        <f t="shared" si="103"/>
        <v>41739.290972222225</v>
      </c>
      <c r="M2213" s="10">
        <f t="shared" si="104"/>
        <v>2014</v>
      </c>
      <c r="N2213" t="b">
        <v>0</v>
      </c>
      <c r="O2213">
        <v>120</v>
      </c>
      <c r="P2213" t="b">
        <v>1</v>
      </c>
      <c r="Q2213" t="s">
        <v>8278</v>
      </c>
    </row>
    <row r="2214" spans="1:17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s="9">
        <f t="shared" si="102"/>
        <v>41548.747418981482</v>
      </c>
      <c r="L2214" s="9">
        <f t="shared" si="103"/>
        <v>41582.041666666664</v>
      </c>
      <c r="M2214" s="10">
        <f t="shared" si="104"/>
        <v>2013</v>
      </c>
      <c r="N2214" t="b">
        <v>0</v>
      </c>
      <c r="O2214">
        <v>123</v>
      </c>
      <c r="P2214" t="b">
        <v>1</v>
      </c>
      <c r="Q2214" t="s">
        <v>8278</v>
      </c>
    </row>
    <row r="2215" spans="1:17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s="9">
        <f t="shared" si="102"/>
        <v>42109.826145833329</v>
      </c>
      <c r="L2215" s="9">
        <f t="shared" si="103"/>
        <v>42139.826145833329</v>
      </c>
      <c r="M2215" s="10">
        <f t="shared" si="104"/>
        <v>2015</v>
      </c>
      <c r="N2215" t="b">
        <v>0</v>
      </c>
      <c r="O2215">
        <v>1</v>
      </c>
      <c r="P2215" t="b">
        <v>1</v>
      </c>
      <c r="Q2215" t="s">
        <v>8278</v>
      </c>
    </row>
    <row r="2216" spans="1:17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s="9">
        <f t="shared" si="102"/>
        <v>41646.792222222226</v>
      </c>
      <c r="L2216" s="9">
        <f t="shared" si="103"/>
        <v>41676.792222222226</v>
      </c>
      <c r="M2216" s="10">
        <f t="shared" si="104"/>
        <v>2014</v>
      </c>
      <c r="N2216" t="b">
        <v>0</v>
      </c>
      <c r="O2216">
        <v>24</v>
      </c>
      <c r="P2216" t="b">
        <v>1</v>
      </c>
      <c r="Q2216" t="s">
        <v>8278</v>
      </c>
    </row>
    <row r="2217" spans="1:17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s="9">
        <f t="shared" si="102"/>
        <v>40958.717268518521</v>
      </c>
      <c r="L2217" s="9">
        <f t="shared" si="103"/>
        <v>40981.290972222225</v>
      </c>
      <c r="M2217" s="10">
        <f t="shared" si="104"/>
        <v>2012</v>
      </c>
      <c r="N2217" t="b">
        <v>0</v>
      </c>
      <c r="O2217">
        <v>33</v>
      </c>
      <c r="P2217" t="b">
        <v>1</v>
      </c>
      <c r="Q2217" t="s">
        <v>8278</v>
      </c>
    </row>
    <row r="2218" spans="1:17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s="9">
        <f t="shared" si="102"/>
        <v>42194.751678240747</v>
      </c>
      <c r="L2218" s="9">
        <f t="shared" si="103"/>
        <v>42208.751678240747</v>
      </c>
      <c r="M2218" s="10">
        <f t="shared" si="104"/>
        <v>2015</v>
      </c>
      <c r="N2218" t="b">
        <v>0</v>
      </c>
      <c r="O2218">
        <v>14</v>
      </c>
      <c r="P2218" t="b">
        <v>1</v>
      </c>
      <c r="Q2218" t="s">
        <v>8278</v>
      </c>
    </row>
    <row r="2219" spans="1:17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s="9">
        <f t="shared" si="102"/>
        <v>42299.776770833334</v>
      </c>
      <c r="L2219" s="9">
        <f t="shared" si="103"/>
        <v>42310.333333333328</v>
      </c>
      <c r="M2219" s="10">
        <f t="shared" si="104"/>
        <v>2015</v>
      </c>
      <c r="N2219" t="b">
        <v>0</v>
      </c>
      <c r="O2219">
        <v>9</v>
      </c>
      <c r="P2219" t="b">
        <v>1</v>
      </c>
      <c r="Q2219" t="s">
        <v>8278</v>
      </c>
    </row>
    <row r="2220" spans="1:17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s="9">
        <f t="shared" si="102"/>
        <v>41127.812303240738</v>
      </c>
      <c r="L2220" s="9">
        <f t="shared" si="103"/>
        <v>41150</v>
      </c>
      <c r="M2220" s="10">
        <f t="shared" si="104"/>
        <v>2012</v>
      </c>
      <c r="N2220" t="b">
        <v>0</v>
      </c>
      <c r="O2220">
        <v>76</v>
      </c>
      <c r="P2220" t="b">
        <v>1</v>
      </c>
      <c r="Q2220" t="s">
        <v>8278</v>
      </c>
    </row>
    <row r="2221" spans="1:17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s="9">
        <f t="shared" si="102"/>
        <v>42205.718888888892</v>
      </c>
      <c r="L2221" s="9">
        <f t="shared" si="103"/>
        <v>42235.718888888892</v>
      </c>
      <c r="M2221" s="10">
        <f t="shared" si="104"/>
        <v>2015</v>
      </c>
      <c r="N2221" t="b">
        <v>0</v>
      </c>
      <c r="O2221">
        <v>19</v>
      </c>
      <c r="P2221" t="b">
        <v>1</v>
      </c>
      <c r="Q2221" t="s">
        <v>8278</v>
      </c>
    </row>
    <row r="2222" spans="1:17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s="9">
        <f t="shared" si="102"/>
        <v>41452.060601851852</v>
      </c>
      <c r="L2222" s="9">
        <f t="shared" si="103"/>
        <v>41482.060601851852</v>
      </c>
      <c r="M2222" s="10">
        <f t="shared" si="104"/>
        <v>2013</v>
      </c>
      <c r="N2222" t="b">
        <v>0</v>
      </c>
      <c r="O2222">
        <v>69</v>
      </c>
      <c r="P2222" t="b">
        <v>1</v>
      </c>
      <c r="Q2222" t="s">
        <v>8278</v>
      </c>
    </row>
    <row r="2223" spans="1:17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s="9">
        <f t="shared" si="102"/>
        <v>42452.666770833333</v>
      </c>
      <c r="L2223" s="9">
        <f t="shared" si="103"/>
        <v>42483</v>
      </c>
      <c r="M2223" s="10">
        <f t="shared" si="104"/>
        <v>2016</v>
      </c>
      <c r="N2223" t="b">
        <v>0</v>
      </c>
      <c r="O2223">
        <v>218</v>
      </c>
      <c r="P2223" t="b">
        <v>1</v>
      </c>
      <c r="Q2223" t="s">
        <v>8295</v>
      </c>
    </row>
    <row r="2224" spans="1:17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s="9">
        <f t="shared" si="102"/>
        <v>40906.787581018521</v>
      </c>
      <c r="L2224" s="9">
        <f t="shared" si="103"/>
        <v>40936.787581018521</v>
      </c>
      <c r="M2224" s="10">
        <f t="shared" si="104"/>
        <v>2012</v>
      </c>
      <c r="N2224" t="b">
        <v>0</v>
      </c>
      <c r="O2224">
        <v>30</v>
      </c>
      <c r="P2224" t="b">
        <v>1</v>
      </c>
      <c r="Q2224" t="s">
        <v>8295</v>
      </c>
    </row>
    <row r="2225" spans="1:17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s="9">
        <f t="shared" si="102"/>
        <v>42152.640833333338</v>
      </c>
      <c r="L2225" s="9">
        <f t="shared" si="103"/>
        <v>42182.640833333338</v>
      </c>
      <c r="M2225" s="10">
        <f t="shared" si="104"/>
        <v>2015</v>
      </c>
      <c r="N2225" t="b">
        <v>0</v>
      </c>
      <c r="O2225">
        <v>100</v>
      </c>
      <c r="P2225" t="b">
        <v>1</v>
      </c>
      <c r="Q2225" t="s">
        <v>8295</v>
      </c>
    </row>
    <row r="2226" spans="1:17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s="9">
        <f t="shared" si="102"/>
        <v>42644.667534722219</v>
      </c>
      <c r="L2226" s="9">
        <f t="shared" si="103"/>
        <v>42672.791666666672</v>
      </c>
      <c r="M2226" s="10">
        <f t="shared" si="104"/>
        <v>2016</v>
      </c>
      <c r="N2226" t="b">
        <v>0</v>
      </c>
      <c r="O2226">
        <v>296</v>
      </c>
      <c r="P2226" t="b">
        <v>1</v>
      </c>
      <c r="Q2226" t="s">
        <v>8295</v>
      </c>
    </row>
    <row r="2227" spans="1:17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s="9">
        <f t="shared" si="102"/>
        <v>41873.79184027778</v>
      </c>
      <c r="L2227" s="9">
        <f t="shared" si="103"/>
        <v>41903.79184027778</v>
      </c>
      <c r="M2227" s="10">
        <f t="shared" si="104"/>
        <v>2014</v>
      </c>
      <c r="N2227" t="b">
        <v>0</v>
      </c>
      <c r="O2227">
        <v>1204</v>
      </c>
      <c r="P2227" t="b">
        <v>1</v>
      </c>
      <c r="Q2227" t="s">
        <v>8295</v>
      </c>
    </row>
    <row r="2228" spans="1:17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s="9">
        <f t="shared" si="102"/>
        <v>42381.79886574074</v>
      </c>
      <c r="L2228" s="9">
        <f t="shared" si="103"/>
        <v>42412.207638888889</v>
      </c>
      <c r="M2228" s="10">
        <f t="shared" si="104"/>
        <v>2016</v>
      </c>
      <c r="N2228" t="b">
        <v>0</v>
      </c>
      <c r="O2228">
        <v>321</v>
      </c>
      <c r="P2228" t="b">
        <v>1</v>
      </c>
      <c r="Q2228" t="s">
        <v>8295</v>
      </c>
    </row>
    <row r="2229" spans="1:17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s="9">
        <f t="shared" si="102"/>
        <v>41561.807349537034</v>
      </c>
      <c r="L2229" s="9">
        <f t="shared" si="103"/>
        <v>41591.849016203705</v>
      </c>
      <c r="M2229" s="10">
        <f t="shared" si="104"/>
        <v>2013</v>
      </c>
      <c r="N2229" t="b">
        <v>0</v>
      </c>
      <c r="O2229">
        <v>301</v>
      </c>
      <c r="P2229" t="b">
        <v>1</v>
      </c>
      <c r="Q2229" t="s">
        <v>8295</v>
      </c>
    </row>
    <row r="2230" spans="1:17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s="9">
        <f t="shared" si="102"/>
        <v>42202.278194444443</v>
      </c>
      <c r="L2230" s="9">
        <f t="shared" si="103"/>
        <v>42232.278194444443</v>
      </c>
      <c r="M2230" s="10">
        <f t="shared" si="104"/>
        <v>2015</v>
      </c>
      <c r="N2230" t="b">
        <v>0</v>
      </c>
      <c r="O2230">
        <v>144</v>
      </c>
      <c r="P2230" t="b">
        <v>1</v>
      </c>
      <c r="Q2230" t="s">
        <v>8295</v>
      </c>
    </row>
    <row r="2231" spans="1:17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s="9">
        <f t="shared" si="102"/>
        <v>41484.664247685185</v>
      </c>
      <c r="L2231" s="9">
        <f t="shared" si="103"/>
        <v>41520.166666666664</v>
      </c>
      <c r="M2231" s="10">
        <f t="shared" si="104"/>
        <v>2013</v>
      </c>
      <c r="N2231" t="b">
        <v>0</v>
      </c>
      <c r="O2231">
        <v>539</v>
      </c>
      <c r="P2231" t="b">
        <v>1</v>
      </c>
      <c r="Q2231" t="s">
        <v>8295</v>
      </c>
    </row>
    <row r="2232" spans="1:17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s="9">
        <f t="shared" si="102"/>
        <v>41724.881099537037</v>
      </c>
      <c r="L2232" s="9">
        <f t="shared" si="103"/>
        <v>41754.881099537037</v>
      </c>
      <c r="M2232" s="10">
        <f t="shared" si="104"/>
        <v>2014</v>
      </c>
      <c r="N2232" t="b">
        <v>0</v>
      </c>
      <c r="O2232">
        <v>498</v>
      </c>
      <c r="P2232" t="b">
        <v>1</v>
      </c>
      <c r="Q2232" t="s">
        <v>8295</v>
      </c>
    </row>
    <row r="2233" spans="1:17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s="9">
        <f t="shared" si="102"/>
        <v>41423.910891203705</v>
      </c>
      <c r="L2233" s="9">
        <f t="shared" si="103"/>
        <v>41450.208333333336</v>
      </c>
      <c r="M2233" s="10">
        <f t="shared" si="104"/>
        <v>2013</v>
      </c>
      <c r="N2233" t="b">
        <v>0</v>
      </c>
      <c r="O2233">
        <v>1113</v>
      </c>
      <c r="P2233" t="b">
        <v>1</v>
      </c>
      <c r="Q2233" t="s">
        <v>8295</v>
      </c>
    </row>
    <row r="2234" spans="1:17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s="9">
        <f t="shared" si="102"/>
        <v>41806.794074074074</v>
      </c>
      <c r="L2234" s="9">
        <f t="shared" si="103"/>
        <v>41839.125</v>
      </c>
      <c r="M2234" s="10">
        <f t="shared" si="104"/>
        <v>2014</v>
      </c>
      <c r="N2234" t="b">
        <v>0</v>
      </c>
      <c r="O2234">
        <v>988</v>
      </c>
      <c r="P2234" t="b">
        <v>1</v>
      </c>
      <c r="Q2234" t="s">
        <v>8295</v>
      </c>
    </row>
    <row r="2235" spans="1:17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s="9">
        <f t="shared" si="102"/>
        <v>42331.378923611104</v>
      </c>
      <c r="L2235" s="9">
        <f t="shared" si="103"/>
        <v>42352</v>
      </c>
      <c r="M2235" s="10">
        <f t="shared" si="104"/>
        <v>2015</v>
      </c>
      <c r="N2235" t="b">
        <v>0</v>
      </c>
      <c r="O2235">
        <v>391</v>
      </c>
      <c r="P2235" t="b">
        <v>1</v>
      </c>
      <c r="Q2235" t="s">
        <v>8295</v>
      </c>
    </row>
    <row r="2236" spans="1:17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s="9">
        <f t="shared" si="102"/>
        <v>42710.824618055558</v>
      </c>
      <c r="L2236" s="9">
        <f t="shared" si="103"/>
        <v>42740.824618055558</v>
      </c>
      <c r="M2236" s="10">
        <f t="shared" si="104"/>
        <v>2017</v>
      </c>
      <c r="N2236" t="b">
        <v>0</v>
      </c>
      <c r="O2236">
        <v>28</v>
      </c>
      <c r="P2236" t="b">
        <v>1</v>
      </c>
      <c r="Q2236" t="s">
        <v>8295</v>
      </c>
    </row>
    <row r="2237" spans="1:17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s="9">
        <f t="shared" si="102"/>
        <v>42062.022118055553</v>
      </c>
      <c r="L2237" s="9">
        <f t="shared" si="103"/>
        <v>42091.980451388896</v>
      </c>
      <c r="M2237" s="10">
        <f t="shared" si="104"/>
        <v>2015</v>
      </c>
      <c r="N2237" t="b">
        <v>0</v>
      </c>
      <c r="O2237">
        <v>147</v>
      </c>
      <c r="P2237" t="b">
        <v>1</v>
      </c>
      <c r="Q2237" t="s">
        <v>8295</v>
      </c>
    </row>
    <row r="2238" spans="1:17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s="9">
        <f t="shared" si="102"/>
        <v>42371.617164351846</v>
      </c>
      <c r="L2238" s="9">
        <f t="shared" si="103"/>
        <v>42401.617164351846</v>
      </c>
      <c r="M2238" s="10">
        <f t="shared" si="104"/>
        <v>2016</v>
      </c>
      <c r="N2238" t="b">
        <v>0</v>
      </c>
      <c r="O2238">
        <v>680</v>
      </c>
      <c r="P2238" t="b">
        <v>1</v>
      </c>
      <c r="Q2238" t="s">
        <v>8295</v>
      </c>
    </row>
    <row r="2239" spans="1:17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s="9">
        <f t="shared" si="102"/>
        <v>41915.003275462965</v>
      </c>
      <c r="L2239" s="9">
        <f t="shared" si="103"/>
        <v>41955.332638888889</v>
      </c>
      <c r="M2239" s="10">
        <f t="shared" si="104"/>
        <v>2014</v>
      </c>
      <c r="N2239" t="b">
        <v>0</v>
      </c>
      <c r="O2239">
        <v>983</v>
      </c>
      <c r="P2239" t="b">
        <v>1</v>
      </c>
      <c r="Q2239" t="s">
        <v>8295</v>
      </c>
    </row>
    <row r="2240" spans="1:17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s="9">
        <f t="shared" si="102"/>
        <v>42774.621712962966</v>
      </c>
      <c r="L2240" s="9">
        <f t="shared" si="103"/>
        <v>42804.621712962966</v>
      </c>
      <c r="M2240" s="10">
        <f t="shared" si="104"/>
        <v>2017</v>
      </c>
      <c r="N2240" t="b">
        <v>0</v>
      </c>
      <c r="O2240">
        <v>79</v>
      </c>
      <c r="P2240" t="b">
        <v>1</v>
      </c>
      <c r="Q2240" t="s">
        <v>8295</v>
      </c>
    </row>
    <row r="2241" spans="1:17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s="9">
        <f t="shared" si="102"/>
        <v>41572.958495370374</v>
      </c>
      <c r="L2241" s="9">
        <f t="shared" si="103"/>
        <v>41609.168055555558</v>
      </c>
      <c r="M2241" s="10">
        <f t="shared" si="104"/>
        <v>2013</v>
      </c>
      <c r="N2241" t="b">
        <v>0</v>
      </c>
      <c r="O2241">
        <v>426</v>
      </c>
      <c r="P2241" t="b">
        <v>1</v>
      </c>
      <c r="Q2241" t="s">
        <v>8295</v>
      </c>
    </row>
    <row r="2242" spans="1:17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s="9">
        <f t="shared" si="102"/>
        <v>42452.825740740736</v>
      </c>
      <c r="L2242" s="9">
        <f t="shared" si="103"/>
        <v>42482.825740740736</v>
      </c>
      <c r="M2242" s="10">
        <f t="shared" si="104"/>
        <v>2016</v>
      </c>
      <c r="N2242" t="b">
        <v>0</v>
      </c>
      <c r="O2242">
        <v>96</v>
      </c>
      <c r="P2242" t="b">
        <v>1</v>
      </c>
      <c r="Q2242" t="s">
        <v>8295</v>
      </c>
    </row>
    <row r="2243" spans="1:17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s="9">
        <f t="shared" ref="K2243:K2306" si="105">(((J2243/60)/60)/24)+DATE(1970,1,1)</f>
        <v>42766.827546296292</v>
      </c>
      <c r="L2243" s="9">
        <f t="shared" ref="L2243:L2306" si="106">(((I2243/60)/60)/24)+DATE(1970,1,1)</f>
        <v>42796.827546296292</v>
      </c>
      <c r="M2243" s="10">
        <f t="shared" ref="M2243:M2306" si="107">YEAR(L2243)</f>
        <v>2017</v>
      </c>
      <c r="N2243" t="b">
        <v>0</v>
      </c>
      <c r="O2243">
        <v>163</v>
      </c>
      <c r="P2243" t="b">
        <v>1</v>
      </c>
      <c r="Q2243" t="s">
        <v>8295</v>
      </c>
    </row>
    <row r="2244" spans="1:17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s="9">
        <f t="shared" si="105"/>
        <v>41569.575613425928</v>
      </c>
      <c r="L2244" s="9">
        <f t="shared" si="106"/>
        <v>41605.126388888886</v>
      </c>
      <c r="M2244" s="10">
        <f t="shared" si="107"/>
        <v>2013</v>
      </c>
      <c r="N2244" t="b">
        <v>0</v>
      </c>
      <c r="O2244">
        <v>2525</v>
      </c>
      <c r="P2244" t="b">
        <v>1</v>
      </c>
      <c r="Q2244" t="s">
        <v>8295</v>
      </c>
    </row>
    <row r="2245" spans="1:17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s="9">
        <f t="shared" si="105"/>
        <v>42800.751041666663</v>
      </c>
      <c r="L2245" s="9">
        <f t="shared" si="106"/>
        <v>42807.125</v>
      </c>
      <c r="M2245" s="10">
        <f t="shared" si="107"/>
        <v>2017</v>
      </c>
      <c r="N2245" t="b">
        <v>0</v>
      </c>
      <c r="O2245">
        <v>2035</v>
      </c>
      <c r="P2245" t="b">
        <v>1</v>
      </c>
      <c r="Q2245" t="s">
        <v>8295</v>
      </c>
    </row>
    <row r="2246" spans="1:17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s="9">
        <f t="shared" si="105"/>
        <v>42647.818819444445</v>
      </c>
      <c r="L2246" s="9">
        <f t="shared" si="106"/>
        <v>42659.854166666672</v>
      </c>
      <c r="M2246" s="10">
        <f t="shared" si="107"/>
        <v>2016</v>
      </c>
      <c r="N2246" t="b">
        <v>0</v>
      </c>
      <c r="O2246">
        <v>290</v>
      </c>
      <c r="P2246" t="b">
        <v>1</v>
      </c>
      <c r="Q2246" t="s">
        <v>8295</v>
      </c>
    </row>
    <row r="2247" spans="1:17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s="9">
        <f t="shared" si="105"/>
        <v>41660.708530092597</v>
      </c>
      <c r="L2247" s="9">
        <f t="shared" si="106"/>
        <v>41691.75</v>
      </c>
      <c r="M2247" s="10">
        <f t="shared" si="107"/>
        <v>2014</v>
      </c>
      <c r="N2247" t="b">
        <v>0</v>
      </c>
      <c r="O2247">
        <v>1980</v>
      </c>
      <c r="P2247" t="b">
        <v>1</v>
      </c>
      <c r="Q2247" t="s">
        <v>8295</v>
      </c>
    </row>
    <row r="2248" spans="1:17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s="9">
        <f t="shared" si="105"/>
        <v>42221.79178240741</v>
      </c>
      <c r="L2248" s="9">
        <f t="shared" si="106"/>
        <v>42251.79178240741</v>
      </c>
      <c r="M2248" s="10">
        <f t="shared" si="107"/>
        <v>2015</v>
      </c>
      <c r="N2248" t="b">
        <v>0</v>
      </c>
      <c r="O2248">
        <v>57</v>
      </c>
      <c r="P2248" t="b">
        <v>1</v>
      </c>
      <c r="Q2248" t="s">
        <v>8295</v>
      </c>
    </row>
    <row r="2249" spans="1:17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s="9">
        <f t="shared" si="105"/>
        <v>42200.666261574079</v>
      </c>
      <c r="L2249" s="9">
        <f t="shared" si="106"/>
        <v>42214.666261574079</v>
      </c>
      <c r="M2249" s="10">
        <f t="shared" si="107"/>
        <v>2015</v>
      </c>
      <c r="N2249" t="b">
        <v>0</v>
      </c>
      <c r="O2249">
        <v>380</v>
      </c>
      <c r="P2249" t="b">
        <v>1</v>
      </c>
      <c r="Q2249" t="s">
        <v>8295</v>
      </c>
    </row>
    <row r="2250" spans="1:17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s="9">
        <f t="shared" si="105"/>
        <v>42688.875902777778</v>
      </c>
      <c r="L2250" s="9">
        <f t="shared" si="106"/>
        <v>42718.875902777778</v>
      </c>
      <c r="M2250" s="10">
        <f t="shared" si="107"/>
        <v>2016</v>
      </c>
      <c r="N2250" t="b">
        <v>0</v>
      </c>
      <c r="O2250">
        <v>128</v>
      </c>
      <c r="P2250" t="b">
        <v>1</v>
      </c>
      <c r="Q2250" t="s">
        <v>8295</v>
      </c>
    </row>
    <row r="2251" spans="1:17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s="9">
        <f t="shared" si="105"/>
        <v>41336.703298611108</v>
      </c>
      <c r="L2251" s="9">
        <f t="shared" si="106"/>
        <v>41366.661631944444</v>
      </c>
      <c r="M2251" s="10">
        <f t="shared" si="107"/>
        <v>2013</v>
      </c>
      <c r="N2251" t="b">
        <v>0</v>
      </c>
      <c r="O2251">
        <v>180</v>
      </c>
      <c r="P2251" t="b">
        <v>1</v>
      </c>
      <c r="Q2251" t="s">
        <v>8295</v>
      </c>
    </row>
    <row r="2252" spans="1:17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s="9">
        <f t="shared" si="105"/>
        <v>42677.005474537036</v>
      </c>
      <c r="L2252" s="9">
        <f t="shared" si="106"/>
        <v>42707.0471412037</v>
      </c>
      <c r="M2252" s="10">
        <f t="shared" si="107"/>
        <v>2016</v>
      </c>
      <c r="N2252" t="b">
        <v>0</v>
      </c>
      <c r="O2252">
        <v>571</v>
      </c>
      <c r="P2252" t="b">
        <v>1</v>
      </c>
      <c r="Q2252" t="s">
        <v>8295</v>
      </c>
    </row>
    <row r="2253" spans="1:17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s="9">
        <f t="shared" si="105"/>
        <v>41846.34579861111</v>
      </c>
      <c r="L2253" s="9">
        <f t="shared" si="106"/>
        <v>41867.34579861111</v>
      </c>
      <c r="M2253" s="10">
        <f t="shared" si="107"/>
        <v>2014</v>
      </c>
      <c r="N2253" t="b">
        <v>0</v>
      </c>
      <c r="O2253">
        <v>480</v>
      </c>
      <c r="P2253" t="b">
        <v>1</v>
      </c>
      <c r="Q2253" t="s">
        <v>8295</v>
      </c>
    </row>
    <row r="2254" spans="1:17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s="9">
        <f t="shared" si="105"/>
        <v>42573.327986111108</v>
      </c>
      <c r="L2254" s="9">
        <f t="shared" si="106"/>
        <v>42588.327986111108</v>
      </c>
      <c r="M2254" s="10">
        <f t="shared" si="107"/>
        <v>2016</v>
      </c>
      <c r="N2254" t="b">
        <v>0</v>
      </c>
      <c r="O2254">
        <v>249</v>
      </c>
      <c r="P2254" t="b">
        <v>1</v>
      </c>
      <c r="Q2254" t="s">
        <v>8295</v>
      </c>
    </row>
    <row r="2255" spans="1:17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s="9">
        <f t="shared" si="105"/>
        <v>42296.631331018521</v>
      </c>
      <c r="L2255" s="9">
        <f t="shared" si="106"/>
        <v>42326.672997685186</v>
      </c>
      <c r="M2255" s="10">
        <f t="shared" si="107"/>
        <v>2015</v>
      </c>
      <c r="N2255" t="b">
        <v>0</v>
      </c>
      <c r="O2255">
        <v>84</v>
      </c>
      <c r="P2255" t="b">
        <v>1</v>
      </c>
      <c r="Q2255" t="s">
        <v>8295</v>
      </c>
    </row>
    <row r="2256" spans="1:17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s="9">
        <f t="shared" si="105"/>
        <v>42752.647777777776</v>
      </c>
      <c r="L2256" s="9">
        <f t="shared" si="106"/>
        <v>42759.647777777776</v>
      </c>
      <c r="M2256" s="10">
        <f t="shared" si="107"/>
        <v>2017</v>
      </c>
      <c r="N2256" t="b">
        <v>0</v>
      </c>
      <c r="O2256">
        <v>197</v>
      </c>
      <c r="P2256" t="b">
        <v>1</v>
      </c>
      <c r="Q2256" t="s">
        <v>8295</v>
      </c>
    </row>
    <row r="2257" spans="1:17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s="9">
        <f t="shared" si="105"/>
        <v>42467.951979166668</v>
      </c>
      <c r="L2257" s="9">
        <f t="shared" si="106"/>
        <v>42497.951979166668</v>
      </c>
      <c r="M2257" s="10">
        <f t="shared" si="107"/>
        <v>2016</v>
      </c>
      <c r="N2257" t="b">
        <v>0</v>
      </c>
      <c r="O2257">
        <v>271</v>
      </c>
      <c r="P2257" t="b">
        <v>1</v>
      </c>
      <c r="Q2257" t="s">
        <v>8295</v>
      </c>
    </row>
    <row r="2258" spans="1:17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s="9">
        <f t="shared" si="105"/>
        <v>42682.451921296291</v>
      </c>
      <c r="L2258" s="9">
        <f t="shared" si="106"/>
        <v>42696.451921296291</v>
      </c>
      <c r="M2258" s="10">
        <f t="shared" si="107"/>
        <v>2016</v>
      </c>
      <c r="N2258" t="b">
        <v>0</v>
      </c>
      <c r="O2258">
        <v>50</v>
      </c>
      <c r="P2258" t="b">
        <v>1</v>
      </c>
      <c r="Q2258" t="s">
        <v>8295</v>
      </c>
    </row>
    <row r="2259" spans="1:17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s="9">
        <f t="shared" si="105"/>
        <v>42505.936678240745</v>
      </c>
      <c r="L2259" s="9">
        <f t="shared" si="106"/>
        <v>42540.958333333328</v>
      </c>
      <c r="M2259" s="10">
        <f t="shared" si="107"/>
        <v>2016</v>
      </c>
      <c r="N2259" t="b">
        <v>0</v>
      </c>
      <c r="O2259">
        <v>169</v>
      </c>
      <c r="P2259" t="b">
        <v>1</v>
      </c>
      <c r="Q2259" t="s">
        <v>8295</v>
      </c>
    </row>
    <row r="2260" spans="1:17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s="9">
        <f t="shared" si="105"/>
        <v>42136.75100694444</v>
      </c>
      <c r="L2260" s="9">
        <f t="shared" si="106"/>
        <v>42166.75100694444</v>
      </c>
      <c r="M2260" s="10">
        <f t="shared" si="107"/>
        <v>2015</v>
      </c>
      <c r="N2260" t="b">
        <v>0</v>
      </c>
      <c r="O2260">
        <v>205</v>
      </c>
      <c r="P2260" t="b">
        <v>1</v>
      </c>
      <c r="Q2260" t="s">
        <v>8295</v>
      </c>
    </row>
    <row r="2261" spans="1:17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s="9">
        <f t="shared" si="105"/>
        <v>42702.804814814815</v>
      </c>
      <c r="L2261" s="9">
        <f t="shared" si="106"/>
        <v>42712.804814814815</v>
      </c>
      <c r="M2261" s="10">
        <f t="shared" si="107"/>
        <v>2016</v>
      </c>
      <c r="N2261" t="b">
        <v>0</v>
      </c>
      <c r="O2261">
        <v>206</v>
      </c>
      <c r="P2261" t="b">
        <v>1</v>
      </c>
      <c r="Q2261" t="s">
        <v>8295</v>
      </c>
    </row>
    <row r="2262" spans="1:17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s="9">
        <f t="shared" si="105"/>
        <v>41695.016782407409</v>
      </c>
      <c r="L2262" s="9">
        <f t="shared" si="106"/>
        <v>41724.975115740745</v>
      </c>
      <c r="M2262" s="10">
        <f t="shared" si="107"/>
        <v>2014</v>
      </c>
      <c r="N2262" t="b">
        <v>0</v>
      </c>
      <c r="O2262">
        <v>84</v>
      </c>
      <c r="P2262" t="b">
        <v>1</v>
      </c>
      <c r="Q2262" t="s">
        <v>8295</v>
      </c>
    </row>
    <row r="2263" spans="1:17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s="9">
        <f t="shared" si="105"/>
        <v>42759.724768518514</v>
      </c>
      <c r="L2263" s="9">
        <f t="shared" si="106"/>
        <v>42780.724768518514</v>
      </c>
      <c r="M2263" s="10">
        <f t="shared" si="107"/>
        <v>2017</v>
      </c>
      <c r="N2263" t="b">
        <v>0</v>
      </c>
      <c r="O2263">
        <v>210</v>
      </c>
      <c r="P2263" t="b">
        <v>1</v>
      </c>
      <c r="Q2263" t="s">
        <v>8295</v>
      </c>
    </row>
    <row r="2264" spans="1:17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s="9">
        <f t="shared" si="105"/>
        <v>41926.585162037038</v>
      </c>
      <c r="L2264" s="9">
        <f t="shared" si="106"/>
        <v>41961</v>
      </c>
      <c r="M2264" s="10">
        <f t="shared" si="107"/>
        <v>2014</v>
      </c>
      <c r="N2264" t="b">
        <v>0</v>
      </c>
      <c r="O2264">
        <v>181</v>
      </c>
      <c r="P2264" t="b">
        <v>1</v>
      </c>
      <c r="Q2264" t="s">
        <v>8295</v>
      </c>
    </row>
    <row r="2265" spans="1:17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s="9">
        <f t="shared" si="105"/>
        <v>42014.832326388889</v>
      </c>
      <c r="L2265" s="9">
        <f t="shared" si="106"/>
        <v>42035.832326388889</v>
      </c>
      <c r="M2265" s="10">
        <f t="shared" si="107"/>
        <v>2015</v>
      </c>
      <c r="N2265" t="b">
        <v>0</v>
      </c>
      <c r="O2265">
        <v>60</v>
      </c>
      <c r="P2265" t="b">
        <v>1</v>
      </c>
      <c r="Q2265" t="s">
        <v>8295</v>
      </c>
    </row>
    <row r="2266" spans="1:17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s="9">
        <f t="shared" si="105"/>
        <v>42496.582337962958</v>
      </c>
      <c r="L2266" s="9">
        <f t="shared" si="106"/>
        <v>42513.125</v>
      </c>
      <c r="M2266" s="10">
        <f t="shared" si="107"/>
        <v>2016</v>
      </c>
      <c r="N2266" t="b">
        <v>0</v>
      </c>
      <c r="O2266">
        <v>445</v>
      </c>
      <c r="P2266" t="b">
        <v>1</v>
      </c>
      <c r="Q2266" t="s">
        <v>8295</v>
      </c>
    </row>
    <row r="2267" spans="1:17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s="9">
        <f t="shared" si="105"/>
        <v>42689.853090277778</v>
      </c>
      <c r="L2267" s="9">
        <f t="shared" si="106"/>
        <v>42696.853090277778</v>
      </c>
      <c r="M2267" s="10">
        <f t="shared" si="107"/>
        <v>2016</v>
      </c>
      <c r="N2267" t="b">
        <v>0</v>
      </c>
      <c r="O2267">
        <v>17</v>
      </c>
      <c r="P2267" t="b">
        <v>1</v>
      </c>
      <c r="Q2267" t="s">
        <v>8295</v>
      </c>
    </row>
    <row r="2268" spans="1:17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s="9">
        <f t="shared" si="105"/>
        <v>42469.874907407408</v>
      </c>
      <c r="L2268" s="9">
        <f t="shared" si="106"/>
        <v>42487.083333333328</v>
      </c>
      <c r="M2268" s="10">
        <f t="shared" si="107"/>
        <v>2016</v>
      </c>
      <c r="N2268" t="b">
        <v>0</v>
      </c>
      <c r="O2268">
        <v>194</v>
      </c>
      <c r="P2268" t="b">
        <v>1</v>
      </c>
      <c r="Q2268" t="s">
        <v>8295</v>
      </c>
    </row>
    <row r="2269" spans="1:17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s="9">
        <f t="shared" si="105"/>
        <v>41968.829826388886</v>
      </c>
      <c r="L2269" s="9">
        <f t="shared" si="106"/>
        <v>41994.041666666672</v>
      </c>
      <c r="M2269" s="10">
        <f t="shared" si="107"/>
        <v>2014</v>
      </c>
      <c r="N2269" t="b">
        <v>0</v>
      </c>
      <c r="O2269">
        <v>404</v>
      </c>
      <c r="P2269" t="b">
        <v>1</v>
      </c>
      <c r="Q2269" t="s">
        <v>8295</v>
      </c>
    </row>
    <row r="2270" spans="1:17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s="9">
        <f t="shared" si="105"/>
        <v>42776.082349537035</v>
      </c>
      <c r="L2270" s="9">
        <f t="shared" si="106"/>
        <v>42806.082349537035</v>
      </c>
      <c r="M2270" s="10">
        <f t="shared" si="107"/>
        <v>2017</v>
      </c>
      <c r="N2270" t="b">
        <v>0</v>
      </c>
      <c r="O2270">
        <v>194</v>
      </c>
      <c r="P2270" t="b">
        <v>1</v>
      </c>
      <c r="Q2270" t="s">
        <v>8295</v>
      </c>
    </row>
    <row r="2271" spans="1:17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s="9">
        <f t="shared" si="105"/>
        <v>42776.704432870371</v>
      </c>
      <c r="L2271" s="9">
        <f t="shared" si="106"/>
        <v>42801.208333333328</v>
      </c>
      <c r="M2271" s="10">
        <f t="shared" si="107"/>
        <v>2017</v>
      </c>
      <c r="N2271" t="b">
        <v>0</v>
      </c>
      <c r="O2271">
        <v>902</v>
      </c>
      <c r="P2271" t="b">
        <v>1</v>
      </c>
      <c r="Q2271" t="s">
        <v>8295</v>
      </c>
    </row>
    <row r="2272" spans="1:17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s="9">
        <f t="shared" si="105"/>
        <v>42725.869363425925</v>
      </c>
      <c r="L2272" s="9">
        <f t="shared" si="106"/>
        <v>42745.915972222225</v>
      </c>
      <c r="M2272" s="10">
        <f t="shared" si="107"/>
        <v>2017</v>
      </c>
      <c r="N2272" t="b">
        <v>0</v>
      </c>
      <c r="O2272">
        <v>1670</v>
      </c>
      <c r="P2272" t="b">
        <v>1</v>
      </c>
      <c r="Q2272" t="s">
        <v>8295</v>
      </c>
    </row>
    <row r="2273" spans="1:17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s="9">
        <f t="shared" si="105"/>
        <v>42684.000046296293</v>
      </c>
      <c r="L2273" s="9">
        <f t="shared" si="106"/>
        <v>42714.000046296293</v>
      </c>
      <c r="M2273" s="10">
        <f t="shared" si="107"/>
        <v>2016</v>
      </c>
      <c r="N2273" t="b">
        <v>0</v>
      </c>
      <c r="O2273">
        <v>1328</v>
      </c>
      <c r="P2273" t="b">
        <v>1</v>
      </c>
      <c r="Q2273" t="s">
        <v>8295</v>
      </c>
    </row>
    <row r="2274" spans="1:17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s="9">
        <f t="shared" si="105"/>
        <v>42315.699490740735</v>
      </c>
      <c r="L2274" s="9">
        <f t="shared" si="106"/>
        <v>42345.699490740735</v>
      </c>
      <c r="M2274" s="10">
        <f t="shared" si="107"/>
        <v>2015</v>
      </c>
      <c r="N2274" t="b">
        <v>0</v>
      </c>
      <c r="O2274">
        <v>944</v>
      </c>
      <c r="P2274" t="b">
        <v>1</v>
      </c>
      <c r="Q2274" t="s">
        <v>8295</v>
      </c>
    </row>
    <row r="2275" spans="1:17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s="9">
        <f t="shared" si="105"/>
        <v>42781.549097222218</v>
      </c>
      <c r="L2275" s="9">
        <f t="shared" si="106"/>
        <v>42806.507430555561</v>
      </c>
      <c r="M2275" s="10">
        <f t="shared" si="107"/>
        <v>2017</v>
      </c>
      <c r="N2275" t="b">
        <v>0</v>
      </c>
      <c r="O2275">
        <v>147</v>
      </c>
      <c r="P2275" t="b">
        <v>1</v>
      </c>
      <c r="Q2275" t="s">
        <v>8295</v>
      </c>
    </row>
    <row r="2276" spans="1:17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s="9">
        <f t="shared" si="105"/>
        <v>41663.500659722224</v>
      </c>
      <c r="L2276" s="9">
        <f t="shared" si="106"/>
        <v>41693.500659722224</v>
      </c>
      <c r="M2276" s="10">
        <f t="shared" si="107"/>
        <v>2014</v>
      </c>
      <c r="N2276" t="b">
        <v>0</v>
      </c>
      <c r="O2276">
        <v>99</v>
      </c>
      <c r="P2276" t="b">
        <v>1</v>
      </c>
      <c r="Q2276" t="s">
        <v>8295</v>
      </c>
    </row>
    <row r="2277" spans="1:17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s="9">
        <f t="shared" si="105"/>
        <v>41965.616655092599</v>
      </c>
      <c r="L2277" s="9">
        <f t="shared" si="106"/>
        <v>41995.616655092599</v>
      </c>
      <c r="M2277" s="10">
        <f t="shared" si="107"/>
        <v>2014</v>
      </c>
      <c r="N2277" t="b">
        <v>0</v>
      </c>
      <c r="O2277">
        <v>79</v>
      </c>
      <c r="P2277" t="b">
        <v>1</v>
      </c>
      <c r="Q2277" t="s">
        <v>8295</v>
      </c>
    </row>
    <row r="2278" spans="1:17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s="9">
        <f t="shared" si="105"/>
        <v>41614.651493055557</v>
      </c>
      <c r="L2278" s="9">
        <f t="shared" si="106"/>
        <v>41644.651493055557</v>
      </c>
      <c r="M2278" s="10">
        <f t="shared" si="107"/>
        <v>2014</v>
      </c>
      <c r="N2278" t="b">
        <v>0</v>
      </c>
      <c r="O2278">
        <v>75</v>
      </c>
      <c r="P2278" t="b">
        <v>1</v>
      </c>
      <c r="Q2278" t="s">
        <v>8295</v>
      </c>
    </row>
    <row r="2279" spans="1:17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s="9">
        <f t="shared" si="105"/>
        <v>40936.678506944445</v>
      </c>
      <c r="L2279" s="9">
        <f t="shared" si="106"/>
        <v>40966.678506944445</v>
      </c>
      <c r="M2279" s="10">
        <f t="shared" si="107"/>
        <v>2012</v>
      </c>
      <c r="N2279" t="b">
        <v>0</v>
      </c>
      <c r="O2279">
        <v>207</v>
      </c>
      <c r="P2279" t="b">
        <v>1</v>
      </c>
      <c r="Q2279" t="s">
        <v>8295</v>
      </c>
    </row>
    <row r="2280" spans="1:17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s="9">
        <f t="shared" si="105"/>
        <v>42338.709108796291</v>
      </c>
      <c r="L2280" s="9">
        <f t="shared" si="106"/>
        <v>42372.957638888889</v>
      </c>
      <c r="M2280" s="10">
        <f t="shared" si="107"/>
        <v>2016</v>
      </c>
      <c r="N2280" t="b">
        <v>0</v>
      </c>
      <c r="O2280">
        <v>102</v>
      </c>
      <c r="P2280" t="b">
        <v>1</v>
      </c>
      <c r="Q2280" t="s">
        <v>8295</v>
      </c>
    </row>
    <row r="2281" spans="1:17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s="9">
        <f t="shared" si="105"/>
        <v>42020.806701388887</v>
      </c>
      <c r="L2281" s="9">
        <f t="shared" si="106"/>
        <v>42039.166666666672</v>
      </c>
      <c r="M2281" s="10">
        <f t="shared" si="107"/>
        <v>2015</v>
      </c>
      <c r="N2281" t="b">
        <v>0</v>
      </c>
      <c r="O2281">
        <v>32</v>
      </c>
      <c r="P2281" t="b">
        <v>1</v>
      </c>
      <c r="Q2281" t="s">
        <v>8295</v>
      </c>
    </row>
    <row r="2282" spans="1:17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s="9">
        <f t="shared" si="105"/>
        <v>42234.624895833331</v>
      </c>
      <c r="L2282" s="9">
        <f t="shared" si="106"/>
        <v>42264.624895833331</v>
      </c>
      <c r="M2282" s="10">
        <f t="shared" si="107"/>
        <v>2015</v>
      </c>
      <c r="N2282" t="b">
        <v>0</v>
      </c>
      <c r="O2282">
        <v>480</v>
      </c>
      <c r="P2282" t="b">
        <v>1</v>
      </c>
      <c r="Q2282" t="s">
        <v>8295</v>
      </c>
    </row>
    <row r="2283" spans="1:17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s="9">
        <f t="shared" si="105"/>
        <v>40687.285844907405</v>
      </c>
      <c r="L2283" s="9">
        <f t="shared" si="106"/>
        <v>40749.284722222219</v>
      </c>
      <c r="M2283" s="10">
        <f t="shared" si="107"/>
        <v>2011</v>
      </c>
      <c r="N2283" t="b">
        <v>0</v>
      </c>
      <c r="O2283">
        <v>11</v>
      </c>
      <c r="P2283" t="b">
        <v>1</v>
      </c>
      <c r="Q2283" t="s">
        <v>8274</v>
      </c>
    </row>
    <row r="2284" spans="1:17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s="9">
        <f t="shared" si="105"/>
        <v>42323.17460648148</v>
      </c>
      <c r="L2284" s="9">
        <f t="shared" si="106"/>
        <v>42383.17460648148</v>
      </c>
      <c r="M2284" s="10">
        <f t="shared" si="107"/>
        <v>2016</v>
      </c>
      <c r="N2284" t="b">
        <v>0</v>
      </c>
      <c r="O2284">
        <v>12</v>
      </c>
      <c r="P2284" t="b">
        <v>1</v>
      </c>
      <c r="Q2284" t="s">
        <v>8274</v>
      </c>
    </row>
    <row r="2285" spans="1:17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s="9">
        <f t="shared" si="105"/>
        <v>40978.125046296293</v>
      </c>
      <c r="L2285" s="9">
        <f t="shared" si="106"/>
        <v>41038.083379629628</v>
      </c>
      <c r="M2285" s="10">
        <f t="shared" si="107"/>
        <v>2012</v>
      </c>
      <c r="N2285" t="b">
        <v>0</v>
      </c>
      <c r="O2285">
        <v>48</v>
      </c>
      <c r="P2285" t="b">
        <v>1</v>
      </c>
      <c r="Q2285" t="s">
        <v>8274</v>
      </c>
    </row>
    <row r="2286" spans="1:17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s="9">
        <f t="shared" si="105"/>
        <v>40585.796817129631</v>
      </c>
      <c r="L2286" s="9">
        <f t="shared" si="106"/>
        <v>40614.166666666664</v>
      </c>
      <c r="M2286" s="10">
        <f t="shared" si="107"/>
        <v>2011</v>
      </c>
      <c r="N2286" t="b">
        <v>0</v>
      </c>
      <c r="O2286">
        <v>59</v>
      </c>
      <c r="P2286" t="b">
        <v>1</v>
      </c>
      <c r="Q2286" t="s">
        <v>8274</v>
      </c>
    </row>
    <row r="2287" spans="1:17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s="9">
        <f t="shared" si="105"/>
        <v>41059.185682870368</v>
      </c>
      <c r="L2287" s="9">
        <f t="shared" si="106"/>
        <v>41089.185682870368</v>
      </c>
      <c r="M2287" s="10">
        <f t="shared" si="107"/>
        <v>2012</v>
      </c>
      <c r="N2287" t="b">
        <v>0</v>
      </c>
      <c r="O2287">
        <v>79</v>
      </c>
      <c r="P2287" t="b">
        <v>1</v>
      </c>
      <c r="Q2287" t="s">
        <v>8274</v>
      </c>
    </row>
    <row r="2288" spans="1:17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s="9">
        <f t="shared" si="105"/>
        <v>41494.963587962964</v>
      </c>
      <c r="L2288" s="9">
        <f t="shared" si="106"/>
        <v>41523.165972222225</v>
      </c>
      <c r="M2288" s="10">
        <f t="shared" si="107"/>
        <v>2013</v>
      </c>
      <c r="N2288" t="b">
        <v>0</v>
      </c>
      <c r="O2288">
        <v>14</v>
      </c>
      <c r="P2288" t="b">
        <v>1</v>
      </c>
      <c r="Q2288" t="s">
        <v>8274</v>
      </c>
    </row>
    <row r="2289" spans="1:17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s="9">
        <f t="shared" si="105"/>
        <v>41792.667361111111</v>
      </c>
      <c r="L2289" s="9">
        <f t="shared" si="106"/>
        <v>41813.667361111111</v>
      </c>
      <c r="M2289" s="10">
        <f t="shared" si="107"/>
        <v>2014</v>
      </c>
      <c r="N2289" t="b">
        <v>0</v>
      </c>
      <c r="O2289">
        <v>106</v>
      </c>
      <c r="P2289" t="b">
        <v>1</v>
      </c>
      <c r="Q2289" t="s">
        <v>8274</v>
      </c>
    </row>
    <row r="2290" spans="1:17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s="9">
        <f t="shared" si="105"/>
        <v>41067.827418981484</v>
      </c>
      <c r="L2290" s="9">
        <f t="shared" si="106"/>
        <v>41086.75</v>
      </c>
      <c r="M2290" s="10">
        <f t="shared" si="107"/>
        <v>2012</v>
      </c>
      <c r="N2290" t="b">
        <v>0</v>
      </c>
      <c r="O2290">
        <v>25</v>
      </c>
      <c r="P2290" t="b">
        <v>1</v>
      </c>
      <c r="Q2290" t="s">
        <v>8274</v>
      </c>
    </row>
    <row r="2291" spans="1:17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s="9">
        <f t="shared" si="105"/>
        <v>41571.998379629629</v>
      </c>
      <c r="L2291" s="9">
        <f t="shared" si="106"/>
        <v>41614.973611111112</v>
      </c>
      <c r="M2291" s="10">
        <f t="shared" si="107"/>
        <v>2013</v>
      </c>
      <c r="N2291" t="b">
        <v>0</v>
      </c>
      <c r="O2291">
        <v>25</v>
      </c>
      <c r="P2291" t="b">
        <v>1</v>
      </c>
      <c r="Q2291" t="s">
        <v>8274</v>
      </c>
    </row>
    <row r="2292" spans="1:17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s="9">
        <f t="shared" si="105"/>
        <v>40070.253819444442</v>
      </c>
      <c r="L2292" s="9">
        <f t="shared" si="106"/>
        <v>40148.708333333336</v>
      </c>
      <c r="M2292" s="10">
        <f t="shared" si="107"/>
        <v>2009</v>
      </c>
      <c r="N2292" t="b">
        <v>0</v>
      </c>
      <c r="O2292">
        <v>29</v>
      </c>
      <c r="P2292" t="b">
        <v>1</v>
      </c>
      <c r="Q2292" t="s">
        <v>8274</v>
      </c>
    </row>
    <row r="2293" spans="1:17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s="9">
        <f t="shared" si="105"/>
        <v>40987.977060185185</v>
      </c>
      <c r="L2293" s="9">
        <f t="shared" si="106"/>
        <v>41022.166666666664</v>
      </c>
      <c r="M2293" s="10">
        <f t="shared" si="107"/>
        <v>2012</v>
      </c>
      <c r="N2293" t="b">
        <v>0</v>
      </c>
      <c r="O2293">
        <v>43</v>
      </c>
      <c r="P2293" t="b">
        <v>1</v>
      </c>
      <c r="Q2293" t="s">
        <v>8274</v>
      </c>
    </row>
    <row r="2294" spans="1:17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s="9">
        <f t="shared" si="105"/>
        <v>40987.697638888887</v>
      </c>
      <c r="L2294" s="9">
        <f t="shared" si="106"/>
        <v>41017.697638888887</v>
      </c>
      <c r="M2294" s="10">
        <f t="shared" si="107"/>
        <v>2012</v>
      </c>
      <c r="N2294" t="b">
        <v>0</v>
      </c>
      <c r="O2294">
        <v>46</v>
      </c>
      <c r="P2294" t="b">
        <v>1</v>
      </c>
      <c r="Q2294" t="s">
        <v>8274</v>
      </c>
    </row>
    <row r="2295" spans="1:17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s="9">
        <f t="shared" si="105"/>
        <v>41151.708321759259</v>
      </c>
      <c r="L2295" s="9">
        <f t="shared" si="106"/>
        <v>41177.165972222225</v>
      </c>
      <c r="M2295" s="10">
        <f t="shared" si="107"/>
        <v>2012</v>
      </c>
      <c r="N2295" t="b">
        <v>0</v>
      </c>
      <c r="O2295">
        <v>27</v>
      </c>
      <c r="P2295" t="b">
        <v>1</v>
      </c>
      <c r="Q2295" t="s">
        <v>8274</v>
      </c>
    </row>
    <row r="2296" spans="1:17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s="9">
        <f t="shared" si="105"/>
        <v>41264.72314814815</v>
      </c>
      <c r="L2296" s="9">
        <f t="shared" si="106"/>
        <v>41294.72314814815</v>
      </c>
      <c r="M2296" s="10">
        <f t="shared" si="107"/>
        <v>2013</v>
      </c>
      <c r="N2296" t="b">
        <v>0</v>
      </c>
      <c r="O2296">
        <v>112</v>
      </c>
      <c r="P2296" t="b">
        <v>1</v>
      </c>
      <c r="Q2296" t="s">
        <v>8274</v>
      </c>
    </row>
    <row r="2297" spans="1:17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s="9">
        <f t="shared" si="105"/>
        <v>41270.954351851848</v>
      </c>
      <c r="L2297" s="9">
        <f t="shared" si="106"/>
        <v>41300.954351851848</v>
      </c>
      <c r="M2297" s="10">
        <f t="shared" si="107"/>
        <v>2013</v>
      </c>
      <c r="N2297" t="b">
        <v>0</v>
      </c>
      <c r="O2297">
        <v>34</v>
      </c>
      <c r="P2297" t="b">
        <v>1</v>
      </c>
      <c r="Q2297" t="s">
        <v>8274</v>
      </c>
    </row>
    <row r="2298" spans="1:17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s="9">
        <f t="shared" si="105"/>
        <v>40927.731782407405</v>
      </c>
      <c r="L2298" s="9">
        <f t="shared" si="106"/>
        <v>40962.731782407405</v>
      </c>
      <c r="M2298" s="10">
        <f t="shared" si="107"/>
        <v>2012</v>
      </c>
      <c r="N2298" t="b">
        <v>0</v>
      </c>
      <c r="O2298">
        <v>145</v>
      </c>
      <c r="P2298" t="b">
        <v>1</v>
      </c>
      <c r="Q2298" t="s">
        <v>8274</v>
      </c>
    </row>
    <row r="2299" spans="1:17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s="9">
        <f t="shared" si="105"/>
        <v>40948.042233796295</v>
      </c>
      <c r="L2299" s="9">
        <f t="shared" si="106"/>
        <v>40982.165972222225</v>
      </c>
      <c r="M2299" s="10">
        <f t="shared" si="107"/>
        <v>2012</v>
      </c>
      <c r="N2299" t="b">
        <v>0</v>
      </c>
      <c r="O2299">
        <v>19</v>
      </c>
      <c r="P2299" t="b">
        <v>1</v>
      </c>
      <c r="Q2299" t="s">
        <v>8274</v>
      </c>
    </row>
    <row r="2300" spans="1:17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s="9">
        <f t="shared" si="105"/>
        <v>41694.84065972222</v>
      </c>
      <c r="L2300" s="9">
        <f t="shared" si="106"/>
        <v>41724.798993055556</v>
      </c>
      <c r="M2300" s="10">
        <f t="shared" si="107"/>
        <v>2014</v>
      </c>
      <c r="N2300" t="b">
        <v>0</v>
      </c>
      <c r="O2300">
        <v>288</v>
      </c>
      <c r="P2300" t="b">
        <v>1</v>
      </c>
      <c r="Q2300" t="s">
        <v>8274</v>
      </c>
    </row>
    <row r="2301" spans="1:17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s="9">
        <f t="shared" si="105"/>
        <v>40565.032511574071</v>
      </c>
      <c r="L2301" s="9">
        <f t="shared" si="106"/>
        <v>40580.032511574071</v>
      </c>
      <c r="M2301" s="10">
        <f t="shared" si="107"/>
        <v>2011</v>
      </c>
      <c r="N2301" t="b">
        <v>0</v>
      </c>
      <c r="O2301">
        <v>14</v>
      </c>
      <c r="P2301" t="b">
        <v>1</v>
      </c>
      <c r="Q2301" t="s">
        <v>8274</v>
      </c>
    </row>
    <row r="2302" spans="1:17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s="9">
        <f t="shared" si="105"/>
        <v>41074.727037037039</v>
      </c>
      <c r="L2302" s="9">
        <f t="shared" si="106"/>
        <v>41088.727037037039</v>
      </c>
      <c r="M2302" s="10">
        <f t="shared" si="107"/>
        <v>2012</v>
      </c>
      <c r="N2302" t="b">
        <v>0</v>
      </c>
      <c r="O2302">
        <v>7</v>
      </c>
      <c r="P2302" t="b">
        <v>1</v>
      </c>
      <c r="Q2302" t="s">
        <v>8274</v>
      </c>
    </row>
    <row r="2303" spans="1:17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s="9">
        <f t="shared" si="105"/>
        <v>41416.146944444445</v>
      </c>
      <c r="L2303" s="9">
        <f t="shared" si="106"/>
        <v>41446.146944444445</v>
      </c>
      <c r="M2303" s="10">
        <f t="shared" si="107"/>
        <v>2013</v>
      </c>
      <c r="N2303" t="b">
        <v>1</v>
      </c>
      <c r="O2303">
        <v>211</v>
      </c>
      <c r="P2303" t="b">
        <v>1</v>
      </c>
      <c r="Q2303" t="s">
        <v>8277</v>
      </c>
    </row>
    <row r="2304" spans="1:17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s="9">
        <f t="shared" si="105"/>
        <v>41605.868449074071</v>
      </c>
      <c r="L2304" s="9">
        <f t="shared" si="106"/>
        <v>41639.291666666664</v>
      </c>
      <c r="M2304" s="10">
        <f t="shared" si="107"/>
        <v>2013</v>
      </c>
      <c r="N2304" t="b">
        <v>1</v>
      </c>
      <c r="O2304">
        <v>85</v>
      </c>
      <c r="P2304" t="b">
        <v>1</v>
      </c>
      <c r="Q2304" t="s">
        <v>8277</v>
      </c>
    </row>
    <row r="2305" spans="1:17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s="9">
        <f t="shared" si="105"/>
        <v>40850.111064814817</v>
      </c>
      <c r="L2305" s="9">
        <f t="shared" si="106"/>
        <v>40890.152731481481</v>
      </c>
      <c r="M2305" s="10">
        <f t="shared" si="107"/>
        <v>2011</v>
      </c>
      <c r="N2305" t="b">
        <v>1</v>
      </c>
      <c r="O2305">
        <v>103</v>
      </c>
      <c r="P2305" t="b">
        <v>1</v>
      </c>
      <c r="Q2305" t="s">
        <v>8277</v>
      </c>
    </row>
    <row r="2306" spans="1:17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s="9">
        <f t="shared" si="105"/>
        <v>40502.815868055557</v>
      </c>
      <c r="L2306" s="9">
        <f t="shared" si="106"/>
        <v>40544.207638888889</v>
      </c>
      <c r="M2306" s="10">
        <f t="shared" si="107"/>
        <v>2011</v>
      </c>
      <c r="N2306" t="b">
        <v>1</v>
      </c>
      <c r="O2306">
        <v>113</v>
      </c>
      <c r="P2306" t="b">
        <v>1</v>
      </c>
      <c r="Q2306" t="s">
        <v>8277</v>
      </c>
    </row>
    <row r="2307" spans="1:17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s="9">
        <f t="shared" ref="K2307:K2370" si="108">(((J2307/60)/60)/24)+DATE(1970,1,1)</f>
        <v>41834.695277777777</v>
      </c>
      <c r="L2307" s="9">
        <f t="shared" ref="L2307:L2370" si="109">(((I2307/60)/60)/24)+DATE(1970,1,1)</f>
        <v>41859.75</v>
      </c>
      <c r="M2307" s="10">
        <f t="shared" ref="M2307:M2370" si="110">YEAR(L2307)</f>
        <v>2014</v>
      </c>
      <c r="N2307" t="b">
        <v>1</v>
      </c>
      <c r="O2307">
        <v>167</v>
      </c>
      <c r="P2307" t="b">
        <v>1</v>
      </c>
      <c r="Q2307" t="s">
        <v>8277</v>
      </c>
    </row>
    <row r="2308" spans="1:17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s="9">
        <f t="shared" si="108"/>
        <v>40948.16815972222</v>
      </c>
      <c r="L2308" s="9">
        <f t="shared" si="109"/>
        <v>40978.16815972222</v>
      </c>
      <c r="M2308" s="10">
        <f t="shared" si="110"/>
        <v>2012</v>
      </c>
      <c r="N2308" t="b">
        <v>1</v>
      </c>
      <c r="O2308">
        <v>73</v>
      </c>
      <c r="P2308" t="b">
        <v>1</v>
      </c>
      <c r="Q2308" t="s">
        <v>8277</v>
      </c>
    </row>
    <row r="2309" spans="1:17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s="9">
        <f t="shared" si="108"/>
        <v>41004.802465277775</v>
      </c>
      <c r="L2309" s="9">
        <f t="shared" si="109"/>
        <v>41034.802407407406</v>
      </c>
      <c r="M2309" s="10">
        <f t="shared" si="110"/>
        <v>2012</v>
      </c>
      <c r="N2309" t="b">
        <v>1</v>
      </c>
      <c r="O2309">
        <v>75</v>
      </c>
      <c r="P2309" t="b">
        <v>1</v>
      </c>
      <c r="Q2309" t="s">
        <v>8277</v>
      </c>
    </row>
    <row r="2310" spans="1:17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s="9">
        <f t="shared" si="108"/>
        <v>41851.962916666671</v>
      </c>
      <c r="L2310" s="9">
        <f t="shared" si="109"/>
        <v>41880.041666666664</v>
      </c>
      <c r="M2310" s="10">
        <f t="shared" si="110"/>
        <v>2014</v>
      </c>
      <c r="N2310" t="b">
        <v>1</v>
      </c>
      <c r="O2310">
        <v>614</v>
      </c>
      <c r="P2310" t="b">
        <v>1</v>
      </c>
      <c r="Q2310" t="s">
        <v>8277</v>
      </c>
    </row>
    <row r="2311" spans="1:17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s="9">
        <f t="shared" si="108"/>
        <v>41307.987696759257</v>
      </c>
      <c r="L2311" s="9">
        <f t="shared" si="109"/>
        <v>41342.987696759257</v>
      </c>
      <c r="M2311" s="10">
        <f t="shared" si="110"/>
        <v>2013</v>
      </c>
      <c r="N2311" t="b">
        <v>1</v>
      </c>
      <c r="O2311">
        <v>107</v>
      </c>
      <c r="P2311" t="b">
        <v>1</v>
      </c>
      <c r="Q2311" t="s">
        <v>8277</v>
      </c>
    </row>
    <row r="2312" spans="1:17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s="9">
        <f t="shared" si="108"/>
        <v>41324.79415509259</v>
      </c>
      <c r="L2312" s="9">
        <f t="shared" si="109"/>
        <v>41354.752488425926</v>
      </c>
      <c r="M2312" s="10">
        <f t="shared" si="110"/>
        <v>2013</v>
      </c>
      <c r="N2312" t="b">
        <v>1</v>
      </c>
      <c r="O2312">
        <v>1224</v>
      </c>
      <c r="P2312" t="b">
        <v>1</v>
      </c>
      <c r="Q2312" t="s">
        <v>8277</v>
      </c>
    </row>
    <row r="2313" spans="1:17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s="9">
        <f t="shared" si="108"/>
        <v>41736.004502314812</v>
      </c>
      <c r="L2313" s="9">
        <f t="shared" si="109"/>
        <v>41766.004502314812</v>
      </c>
      <c r="M2313" s="10">
        <f t="shared" si="110"/>
        <v>2014</v>
      </c>
      <c r="N2313" t="b">
        <v>1</v>
      </c>
      <c r="O2313">
        <v>104</v>
      </c>
      <c r="P2313" t="b">
        <v>1</v>
      </c>
      <c r="Q2313" t="s">
        <v>8277</v>
      </c>
    </row>
    <row r="2314" spans="1:17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s="9">
        <f t="shared" si="108"/>
        <v>41716.632847222223</v>
      </c>
      <c r="L2314" s="9">
        <f t="shared" si="109"/>
        <v>41747.958333333336</v>
      </c>
      <c r="M2314" s="10">
        <f t="shared" si="110"/>
        <v>2014</v>
      </c>
      <c r="N2314" t="b">
        <v>1</v>
      </c>
      <c r="O2314">
        <v>79</v>
      </c>
      <c r="P2314" t="b">
        <v>1</v>
      </c>
      <c r="Q2314" t="s">
        <v>8277</v>
      </c>
    </row>
    <row r="2315" spans="1:17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s="9">
        <f t="shared" si="108"/>
        <v>41002.958634259259</v>
      </c>
      <c r="L2315" s="9">
        <f t="shared" si="109"/>
        <v>41032.958634259259</v>
      </c>
      <c r="M2315" s="10">
        <f t="shared" si="110"/>
        <v>2012</v>
      </c>
      <c r="N2315" t="b">
        <v>1</v>
      </c>
      <c r="O2315">
        <v>157</v>
      </c>
      <c r="P2315" t="b">
        <v>1</v>
      </c>
      <c r="Q2315" t="s">
        <v>8277</v>
      </c>
    </row>
    <row r="2316" spans="1:17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s="9">
        <f t="shared" si="108"/>
        <v>41037.551585648151</v>
      </c>
      <c r="L2316" s="9">
        <f t="shared" si="109"/>
        <v>41067.551585648151</v>
      </c>
      <c r="M2316" s="10">
        <f t="shared" si="110"/>
        <v>2012</v>
      </c>
      <c r="N2316" t="b">
        <v>1</v>
      </c>
      <c r="O2316">
        <v>50</v>
      </c>
      <c r="P2316" t="b">
        <v>1</v>
      </c>
      <c r="Q2316" t="s">
        <v>8277</v>
      </c>
    </row>
    <row r="2317" spans="1:17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s="9">
        <f t="shared" si="108"/>
        <v>41004.72619212963</v>
      </c>
      <c r="L2317" s="9">
        <f t="shared" si="109"/>
        <v>41034.72619212963</v>
      </c>
      <c r="M2317" s="10">
        <f t="shared" si="110"/>
        <v>2012</v>
      </c>
      <c r="N2317" t="b">
        <v>1</v>
      </c>
      <c r="O2317">
        <v>64</v>
      </c>
      <c r="P2317" t="b">
        <v>1</v>
      </c>
      <c r="Q2317" t="s">
        <v>8277</v>
      </c>
    </row>
    <row r="2318" spans="1:17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s="9">
        <f t="shared" si="108"/>
        <v>40079.725115740745</v>
      </c>
      <c r="L2318" s="9">
        <f t="shared" si="109"/>
        <v>40156.76666666667</v>
      </c>
      <c r="M2318" s="10">
        <f t="shared" si="110"/>
        <v>2009</v>
      </c>
      <c r="N2318" t="b">
        <v>1</v>
      </c>
      <c r="O2318">
        <v>200</v>
      </c>
      <c r="P2318" t="b">
        <v>1</v>
      </c>
      <c r="Q2318" t="s">
        <v>8277</v>
      </c>
    </row>
    <row r="2319" spans="1:17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s="9">
        <f t="shared" si="108"/>
        <v>40192.542233796295</v>
      </c>
      <c r="L2319" s="9">
        <f t="shared" si="109"/>
        <v>40224.208333333336</v>
      </c>
      <c r="M2319" s="10">
        <f t="shared" si="110"/>
        <v>2010</v>
      </c>
      <c r="N2319" t="b">
        <v>1</v>
      </c>
      <c r="O2319">
        <v>22</v>
      </c>
      <c r="P2319" t="b">
        <v>1</v>
      </c>
      <c r="Q2319" t="s">
        <v>8277</v>
      </c>
    </row>
    <row r="2320" spans="1:17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s="9">
        <f t="shared" si="108"/>
        <v>40050.643680555557</v>
      </c>
      <c r="L2320" s="9">
        <f t="shared" si="109"/>
        <v>40082.165972222225</v>
      </c>
      <c r="M2320" s="10">
        <f t="shared" si="110"/>
        <v>2009</v>
      </c>
      <c r="N2320" t="b">
        <v>1</v>
      </c>
      <c r="O2320">
        <v>163</v>
      </c>
      <c r="P2320" t="b">
        <v>1</v>
      </c>
      <c r="Q2320" t="s">
        <v>8277</v>
      </c>
    </row>
    <row r="2321" spans="1:17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s="9">
        <f t="shared" si="108"/>
        <v>41593.082002314812</v>
      </c>
      <c r="L2321" s="9">
        <f t="shared" si="109"/>
        <v>41623.082002314812</v>
      </c>
      <c r="M2321" s="10">
        <f t="shared" si="110"/>
        <v>2013</v>
      </c>
      <c r="N2321" t="b">
        <v>1</v>
      </c>
      <c r="O2321">
        <v>77</v>
      </c>
      <c r="P2321" t="b">
        <v>1</v>
      </c>
      <c r="Q2321" t="s">
        <v>8277</v>
      </c>
    </row>
    <row r="2322" spans="1:17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s="9">
        <f t="shared" si="108"/>
        <v>41696.817129629628</v>
      </c>
      <c r="L2322" s="9">
        <f t="shared" si="109"/>
        <v>41731.775462962964</v>
      </c>
      <c r="M2322" s="10">
        <f t="shared" si="110"/>
        <v>2014</v>
      </c>
      <c r="N2322" t="b">
        <v>1</v>
      </c>
      <c r="O2322">
        <v>89</v>
      </c>
      <c r="P2322" t="b">
        <v>1</v>
      </c>
      <c r="Q2322" t="s">
        <v>8277</v>
      </c>
    </row>
    <row r="2323" spans="1:17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s="9">
        <f t="shared" si="108"/>
        <v>42799.260428240741</v>
      </c>
      <c r="L2323" s="9">
        <f t="shared" si="109"/>
        <v>42829.21876157407</v>
      </c>
      <c r="M2323" s="10">
        <f t="shared" si="110"/>
        <v>2017</v>
      </c>
      <c r="N2323" t="b">
        <v>0</v>
      </c>
      <c r="O2323">
        <v>64</v>
      </c>
      <c r="P2323" t="b">
        <v>0</v>
      </c>
      <c r="Q2323" t="s">
        <v>8296</v>
      </c>
    </row>
    <row r="2324" spans="1:17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s="9">
        <f t="shared" si="108"/>
        <v>42804.895474537043</v>
      </c>
      <c r="L2324" s="9">
        <f t="shared" si="109"/>
        <v>42834.853807870371</v>
      </c>
      <c r="M2324" s="10">
        <f t="shared" si="110"/>
        <v>2017</v>
      </c>
      <c r="N2324" t="b">
        <v>0</v>
      </c>
      <c r="O2324">
        <v>4</v>
      </c>
      <c r="P2324" t="b">
        <v>0</v>
      </c>
      <c r="Q2324" t="s">
        <v>8296</v>
      </c>
    </row>
    <row r="2325" spans="1:17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s="9">
        <f t="shared" si="108"/>
        <v>42807.755173611105</v>
      </c>
      <c r="L2325" s="9">
        <f t="shared" si="109"/>
        <v>42814.755173611105</v>
      </c>
      <c r="M2325" s="10">
        <f t="shared" si="110"/>
        <v>2017</v>
      </c>
      <c r="N2325" t="b">
        <v>0</v>
      </c>
      <c r="O2325">
        <v>4</v>
      </c>
      <c r="P2325" t="b">
        <v>0</v>
      </c>
      <c r="Q2325" t="s">
        <v>8296</v>
      </c>
    </row>
    <row r="2326" spans="1:17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s="9">
        <f t="shared" si="108"/>
        <v>42790.885243055556</v>
      </c>
      <c r="L2326" s="9">
        <f t="shared" si="109"/>
        <v>42820.843576388885</v>
      </c>
      <c r="M2326" s="10">
        <f t="shared" si="110"/>
        <v>2017</v>
      </c>
      <c r="N2326" t="b">
        <v>0</v>
      </c>
      <c r="O2326">
        <v>61</v>
      </c>
      <c r="P2326" t="b">
        <v>0</v>
      </c>
      <c r="Q2326" t="s">
        <v>8296</v>
      </c>
    </row>
    <row r="2327" spans="1:17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s="9">
        <f t="shared" si="108"/>
        <v>42794.022349537037</v>
      </c>
      <c r="L2327" s="9">
        <f t="shared" si="109"/>
        <v>42823.980682870373</v>
      </c>
      <c r="M2327" s="10">
        <f t="shared" si="110"/>
        <v>2017</v>
      </c>
      <c r="N2327" t="b">
        <v>0</v>
      </c>
      <c r="O2327">
        <v>7</v>
      </c>
      <c r="P2327" t="b">
        <v>0</v>
      </c>
      <c r="Q2327" t="s">
        <v>8296</v>
      </c>
    </row>
    <row r="2328" spans="1:17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s="9">
        <f t="shared" si="108"/>
        <v>42804.034120370372</v>
      </c>
      <c r="L2328" s="9">
        <f t="shared" si="109"/>
        <v>42855.708333333328</v>
      </c>
      <c r="M2328" s="10">
        <f t="shared" si="110"/>
        <v>2017</v>
      </c>
      <c r="N2328" t="b">
        <v>0</v>
      </c>
      <c r="O2328">
        <v>1</v>
      </c>
      <c r="P2328" t="b">
        <v>0</v>
      </c>
      <c r="Q2328" t="s">
        <v>8296</v>
      </c>
    </row>
    <row r="2329" spans="1:17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s="9">
        <f t="shared" si="108"/>
        <v>41842.917129629634</v>
      </c>
      <c r="L2329" s="9">
        <f t="shared" si="109"/>
        <v>41877.917129629634</v>
      </c>
      <c r="M2329" s="10">
        <f t="shared" si="110"/>
        <v>2014</v>
      </c>
      <c r="N2329" t="b">
        <v>1</v>
      </c>
      <c r="O2329">
        <v>3355</v>
      </c>
      <c r="P2329" t="b">
        <v>1</v>
      </c>
      <c r="Q2329" t="s">
        <v>8296</v>
      </c>
    </row>
    <row r="2330" spans="1:17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s="9">
        <f t="shared" si="108"/>
        <v>42139.781678240746</v>
      </c>
      <c r="L2330" s="9">
        <f t="shared" si="109"/>
        <v>42169.781678240746</v>
      </c>
      <c r="M2330" s="10">
        <f t="shared" si="110"/>
        <v>2015</v>
      </c>
      <c r="N2330" t="b">
        <v>1</v>
      </c>
      <c r="O2330">
        <v>537</v>
      </c>
      <c r="P2330" t="b">
        <v>1</v>
      </c>
      <c r="Q2330" t="s">
        <v>8296</v>
      </c>
    </row>
    <row r="2331" spans="1:17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s="9">
        <f t="shared" si="108"/>
        <v>41807.624374999999</v>
      </c>
      <c r="L2331" s="9">
        <f t="shared" si="109"/>
        <v>41837.624374999999</v>
      </c>
      <c r="M2331" s="10">
        <f t="shared" si="110"/>
        <v>2014</v>
      </c>
      <c r="N2331" t="b">
        <v>1</v>
      </c>
      <c r="O2331">
        <v>125</v>
      </c>
      <c r="P2331" t="b">
        <v>1</v>
      </c>
      <c r="Q2331" t="s">
        <v>8296</v>
      </c>
    </row>
    <row r="2332" spans="1:17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s="9">
        <f t="shared" si="108"/>
        <v>42332.89980324074</v>
      </c>
      <c r="L2332" s="9">
        <f t="shared" si="109"/>
        <v>42363</v>
      </c>
      <c r="M2332" s="10">
        <f t="shared" si="110"/>
        <v>2015</v>
      </c>
      <c r="N2332" t="b">
        <v>1</v>
      </c>
      <c r="O2332">
        <v>163</v>
      </c>
      <c r="P2332" t="b">
        <v>1</v>
      </c>
      <c r="Q2332" t="s">
        <v>8296</v>
      </c>
    </row>
    <row r="2333" spans="1:17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s="9">
        <f t="shared" si="108"/>
        <v>41839.005671296298</v>
      </c>
      <c r="L2333" s="9">
        <f t="shared" si="109"/>
        <v>41869.005671296298</v>
      </c>
      <c r="M2333" s="10">
        <f t="shared" si="110"/>
        <v>2014</v>
      </c>
      <c r="N2333" t="b">
        <v>1</v>
      </c>
      <c r="O2333">
        <v>283</v>
      </c>
      <c r="P2333" t="b">
        <v>1</v>
      </c>
      <c r="Q2333" t="s">
        <v>8296</v>
      </c>
    </row>
    <row r="2334" spans="1:17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s="9">
        <f t="shared" si="108"/>
        <v>42011.628136574072</v>
      </c>
      <c r="L2334" s="9">
        <f t="shared" si="109"/>
        <v>42041.628136574072</v>
      </c>
      <c r="M2334" s="10">
        <f t="shared" si="110"/>
        <v>2015</v>
      </c>
      <c r="N2334" t="b">
        <v>1</v>
      </c>
      <c r="O2334">
        <v>352</v>
      </c>
      <c r="P2334" t="b">
        <v>1</v>
      </c>
      <c r="Q2334" t="s">
        <v>8296</v>
      </c>
    </row>
    <row r="2335" spans="1:17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s="9">
        <f t="shared" si="108"/>
        <v>41767.650347222225</v>
      </c>
      <c r="L2335" s="9">
        <f t="shared" si="109"/>
        <v>41788.743055555555</v>
      </c>
      <c r="M2335" s="10">
        <f t="shared" si="110"/>
        <v>2014</v>
      </c>
      <c r="N2335" t="b">
        <v>1</v>
      </c>
      <c r="O2335">
        <v>94</v>
      </c>
      <c r="P2335" t="b">
        <v>1</v>
      </c>
      <c r="Q2335" t="s">
        <v>8296</v>
      </c>
    </row>
    <row r="2336" spans="1:17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s="9">
        <f t="shared" si="108"/>
        <v>41918.670115740737</v>
      </c>
      <c r="L2336" s="9">
        <f t="shared" si="109"/>
        <v>41948.731944444444</v>
      </c>
      <c r="M2336" s="10">
        <f t="shared" si="110"/>
        <v>2014</v>
      </c>
      <c r="N2336" t="b">
        <v>1</v>
      </c>
      <c r="O2336">
        <v>67</v>
      </c>
      <c r="P2336" t="b">
        <v>1</v>
      </c>
      <c r="Q2336" t="s">
        <v>8296</v>
      </c>
    </row>
    <row r="2337" spans="1:17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s="9">
        <f t="shared" si="108"/>
        <v>41771.572256944448</v>
      </c>
      <c r="L2337" s="9">
        <f t="shared" si="109"/>
        <v>41801.572256944448</v>
      </c>
      <c r="M2337" s="10">
        <f t="shared" si="110"/>
        <v>2014</v>
      </c>
      <c r="N2337" t="b">
        <v>1</v>
      </c>
      <c r="O2337">
        <v>221</v>
      </c>
      <c r="P2337" t="b">
        <v>1</v>
      </c>
      <c r="Q2337" t="s">
        <v>8296</v>
      </c>
    </row>
    <row r="2338" spans="1:17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s="9">
        <f t="shared" si="108"/>
        <v>41666.924710648149</v>
      </c>
      <c r="L2338" s="9">
        <f t="shared" si="109"/>
        <v>41706.924710648149</v>
      </c>
      <c r="M2338" s="10">
        <f t="shared" si="110"/>
        <v>2014</v>
      </c>
      <c r="N2338" t="b">
        <v>1</v>
      </c>
      <c r="O2338">
        <v>2165</v>
      </c>
      <c r="P2338" t="b">
        <v>1</v>
      </c>
      <c r="Q2338" t="s">
        <v>8296</v>
      </c>
    </row>
    <row r="2339" spans="1:17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s="9">
        <f t="shared" si="108"/>
        <v>41786.640543981484</v>
      </c>
      <c r="L2339" s="9">
        <f t="shared" si="109"/>
        <v>41816.640543981484</v>
      </c>
      <c r="M2339" s="10">
        <f t="shared" si="110"/>
        <v>2014</v>
      </c>
      <c r="N2339" t="b">
        <v>1</v>
      </c>
      <c r="O2339">
        <v>179</v>
      </c>
      <c r="P2339" t="b">
        <v>1</v>
      </c>
      <c r="Q2339" t="s">
        <v>8296</v>
      </c>
    </row>
    <row r="2340" spans="1:17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s="9">
        <f t="shared" si="108"/>
        <v>41789.896805555552</v>
      </c>
      <c r="L2340" s="9">
        <f t="shared" si="109"/>
        <v>41819.896805555552</v>
      </c>
      <c r="M2340" s="10">
        <f t="shared" si="110"/>
        <v>2014</v>
      </c>
      <c r="N2340" t="b">
        <v>1</v>
      </c>
      <c r="O2340">
        <v>123</v>
      </c>
      <c r="P2340" t="b">
        <v>1</v>
      </c>
      <c r="Q2340" t="s">
        <v>8296</v>
      </c>
    </row>
    <row r="2341" spans="1:17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s="9">
        <f t="shared" si="108"/>
        <v>42692.79987268518</v>
      </c>
      <c r="L2341" s="9">
        <f t="shared" si="109"/>
        <v>42723.332638888889</v>
      </c>
      <c r="M2341" s="10">
        <f t="shared" si="110"/>
        <v>2016</v>
      </c>
      <c r="N2341" t="b">
        <v>1</v>
      </c>
      <c r="O2341">
        <v>1104</v>
      </c>
      <c r="P2341" t="b">
        <v>1</v>
      </c>
      <c r="Q2341" t="s">
        <v>8296</v>
      </c>
    </row>
    <row r="2342" spans="1:17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s="9">
        <f t="shared" si="108"/>
        <v>42643.642800925925</v>
      </c>
      <c r="L2342" s="9">
        <f t="shared" si="109"/>
        <v>42673.642800925925</v>
      </c>
      <c r="M2342" s="10">
        <f t="shared" si="110"/>
        <v>2016</v>
      </c>
      <c r="N2342" t="b">
        <v>1</v>
      </c>
      <c r="O2342">
        <v>403</v>
      </c>
      <c r="P2342" t="b">
        <v>1</v>
      </c>
      <c r="Q2342" t="s">
        <v>8296</v>
      </c>
    </row>
    <row r="2343" spans="1:17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s="9">
        <f t="shared" si="108"/>
        <v>42167.813703703709</v>
      </c>
      <c r="L2343" s="9">
        <f t="shared" si="109"/>
        <v>42197.813703703709</v>
      </c>
      <c r="M2343" s="10">
        <f t="shared" si="110"/>
        <v>2015</v>
      </c>
      <c r="N2343" t="b">
        <v>0</v>
      </c>
      <c r="O2343">
        <v>0</v>
      </c>
      <c r="P2343" t="b">
        <v>0</v>
      </c>
      <c r="Q2343" t="s">
        <v>8270</v>
      </c>
    </row>
    <row r="2344" spans="1:17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s="9">
        <f t="shared" si="108"/>
        <v>41897.702199074076</v>
      </c>
      <c r="L2344" s="9">
        <f t="shared" si="109"/>
        <v>41918.208333333336</v>
      </c>
      <c r="M2344" s="10">
        <f t="shared" si="110"/>
        <v>2014</v>
      </c>
      <c r="N2344" t="b">
        <v>0</v>
      </c>
      <c r="O2344">
        <v>0</v>
      </c>
      <c r="P2344" t="b">
        <v>0</v>
      </c>
      <c r="Q2344" t="s">
        <v>8270</v>
      </c>
    </row>
    <row r="2345" spans="1:17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s="9">
        <f t="shared" si="108"/>
        <v>42327.825289351851</v>
      </c>
      <c r="L2345" s="9">
        <f t="shared" si="109"/>
        <v>42377.82430555555</v>
      </c>
      <c r="M2345" s="10">
        <f t="shared" si="110"/>
        <v>2016</v>
      </c>
      <c r="N2345" t="b">
        <v>0</v>
      </c>
      <c r="O2345">
        <v>1</v>
      </c>
      <c r="P2345" t="b">
        <v>0</v>
      </c>
      <c r="Q2345" t="s">
        <v>8270</v>
      </c>
    </row>
    <row r="2346" spans="1:17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s="9">
        <f t="shared" si="108"/>
        <v>42515.727650462963</v>
      </c>
      <c r="L2346" s="9">
        <f t="shared" si="109"/>
        <v>42545.727650462963</v>
      </c>
      <c r="M2346" s="10">
        <f t="shared" si="110"/>
        <v>2016</v>
      </c>
      <c r="N2346" t="b">
        <v>0</v>
      </c>
      <c r="O2346">
        <v>1</v>
      </c>
      <c r="P2346" t="b">
        <v>0</v>
      </c>
      <c r="Q2346" t="s">
        <v>8270</v>
      </c>
    </row>
    <row r="2347" spans="1:17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s="9">
        <f t="shared" si="108"/>
        <v>42060.001805555556</v>
      </c>
      <c r="L2347" s="9">
        <f t="shared" si="109"/>
        <v>42094.985416666663</v>
      </c>
      <c r="M2347" s="10">
        <f t="shared" si="110"/>
        <v>2015</v>
      </c>
      <c r="N2347" t="b">
        <v>0</v>
      </c>
      <c r="O2347">
        <v>0</v>
      </c>
      <c r="P2347" t="b">
        <v>0</v>
      </c>
      <c r="Q2347" t="s">
        <v>8270</v>
      </c>
    </row>
    <row r="2348" spans="1:17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s="9">
        <f t="shared" si="108"/>
        <v>42615.79896990741</v>
      </c>
      <c r="L2348" s="9">
        <f t="shared" si="109"/>
        <v>42660.79896990741</v>
      </c>
      <c r="M2348" s="10">
        <f t="shared" si="110"/>
        <v>2016</v>
      </c>
      <c r="N2348" t="b">
        <v>0</v>
      </c>
      <c r="O2348">
        <v>3</v>
      </c>
      <c r="P2348" t="b">
        <v>0</v>
      </c>
      <c r="Q2348" t="s">
        <v>8270</v>
      </c>
    </row>
    <row r="2349" spans="1:17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s="9">
        <f t="shared" si="108"/>
        <v>42577.607361111113</v>
      </c>
      <c r="L2349" s="9">
        <f t="shared" si="109"/>
        <v>42607.607361111113</v>
      </c>
      <c r="M2349" s="10">
        <f t="shared" si="110"/>
        <v>2016</v>
      </c>
      <c r="N2349" t="b">
        <v>0</v>
      </c>
      <c r="O2349">
        <v>1</v>
      </c>
      <c r="P2349" t="b">
        <v>0</v>
      </c>
      <c r="Q2349" t="s">
        <v>8270</v>
      </c>
    </row>
    <row r="2350" spans="1:17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s="9">
        <f t="shared" si="108"/>
        <v>42360.932152777779</v>
      </c>
      <c r="L2350" s="9">
        <f t="shared" si="109"/>
        <v>42420.932152777779</v>
      </c>
      <c r="M2350" s="10">
        <f t="shared" si="110"/>
        <v>2016</v>
      </c>
      <c r="N2350" t="b">
        <v>0</v>
      </c>
      <c r="O2350">
        <v>5</v>
      </c>
      <c r="P2350" t="b">
        <v>0</v>
      </c>
      <c r="Q2350" t="s">
        <v>8270</v>
      </c>
    </row>
    <row r="2351" spans="1:17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s="9">
        <f t="shared" si="108"/>
        <v>42198.775787037041</v>
      </c>
      <c r="L2351" s="9">
        <f t="shared" si="109"/>
        <v>42227.775787037041</v>
      </c>
      <c r="M2351" s="10">
        <f t="shared" si="110"/>
        <v>2015</v>
      </c>
      <c r="N2351" t="b">
        <v>0</v>
      </c>
      <c r="O2351">
        <v>0</v>
      </c>
      <c r="P2351" t="b">
        <v>0</v>
      </c>
      <c r="Q2351" t="s">
        <v>8270</v>
      </c>
    </row>
    <row r="2352" spans="1:17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s="9">
        <f t="shared" si="108"/>
        <v>42708.842245370368</v>
      </c>
      <c r="L2352" s="9">
        <f t="shared" si="109"/>
        <v>42738.842245370368</v>
      </c>
      <c r="M2352" s="10">
        <f t="shared" si="110"/>
        <v>2017</v>
      </c>
      <c r="N2352" t="b">
        <v>0</v>
      </c>
      <c r="O2352">
        <v>0</v>
      </c>
      <c r="P2352" t="b">
        <v>0</v>
      </c>
      <c r="Q2352" t="s">
        <v>8270</v>
      </c>
    </row>
    <row r="2353" spans="1:17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s="9">
        <f t="shared" si="108"/>
        <v>42094.101145833338</v>
      </c>
      <c r="L2353" s="9">
        <f t="shared" si="109"/>
        <v>42124.101145833338</v>
      </c>
      <c r="M2353" s="10">
        <f t="shared" si="110"/>
        <v>2015</v>
      </c>
      <c r="N2353" t="b">
        <v>0</v>
      </c>
      <c r="O2353">
        <v>7</v>
      </c>
      <c r="P2353" t="b">
        <v>0</v>
      </c>
      <c r="Q2353" t="s">
        <v>8270</v>
      </c>
    </row>
    <row r="2354" spans="1:17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s="9">
        <f t="shared" si="108"/>
        <v>42101.633703703701</v>
      </c>
      <c r="L2354" s="9">
        <f t="shared" si="109"/>
        <v>42161.633703703701</v>
      </c>
      <c r="M2354" s="10">
        <f t="shared" si="110"/>
        <v>2015</v>
      </c>
      <c r="N2354" t="b">
        <v>0</v>
      </c>
      <c r="O2354">
        <v>0</v>
      </c>
      <c r="P2354" t="b">
        <v>0</v>
      </c>
      <c r="Q2354" t="s">
        <v>8270</v>
      </c>
    </row>
    <row r="2355" spans="1:17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s="9">
        <f t="shared" si="108"/>
        <v>42103.676180555558</v>
      </c>
      <c r="L2355" s="9">
        <f t="shared" si="109"/>
        <v>42115.676180555558</v>
      </c>
      <c r="M2355" s="10">
        <f t="shared" si="110"/>
        <v>2015</v>
      </c>
      <c r="N2355" t="b">
        <v>0</v>
      </c>
      <c r="O2355">
        <v>0</v>
      </c>
      <c r="P2355" t="b">
        <v>0</v>
      </c>
      <c r="Q2355" t="s">
        <v>8270</v>
      </c>
    </row>
    <row r="2356" spans="1:17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s="9">
        <f t="shared" si="108"/>
        <v>41954.722916666666</v>
      </c>
      <c r="L2356" s="9">
        <f t="shared" si="109"/>
        <v>42014.722916666666</v>
      </c>
      <c r="M2356" s="10">
        <f t="shared" si="110"/>
        <v>2015</v>
      </c>
      <c r="N2356" t="b">
        <v>0</v>
      </c>
      <c r="O2356">
        <v>1</v>
      </c>
      <c r="P2356" t="b">
        <v>0</v>
      </c>
      <c r="Q2356" t="s">
        <v>8270</v>
      </c>
    </row>
    <row r="2357" spans="1:17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s="9">
        <f t="shared" si="108"/>
        <v>42096.918240740735</v>
      </c>
      <c r="L2357" s="9">
        <f t="shared" si="109"/>
        <v>42126.918240740735</v>
      </c>
      <c r="M2357" s="10">
        <f t="shared" si="110"/>
        <v>2015</v>
      </c>
      <c r="N2357" t="b">
        <v>0</v>
      </c>
      <c r="O2357">
        <v>2</v>
      </c>
      <c r="P2357" t="b">
        <v>0</v>
      </c>
      <c r="Q2357" t="s">
        <v>8270</v>
      </c>
    </row>
    <row r="2358" spans="1:17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s="9">
        <f t="shared" si="108"/>
        <v>42130.78361111111</v>
      </c>
      <c r="L2358" s="9">
        <f t="shared" si="109"/>
        <v>42160.78361111111</v>
      </c>
      <c r="M2358" s="10">
        <f t="shared" si="110"/>
        <v>2015</v>
      </c>
      <c r="N2358" t="b">
        <v>0</v>
      </c>
      <c r="O2358">
        <v>0</v>
      </c>
      <c r="P2358" t="b">
        <v>0</v>
      </c>
      <c r="Q2358" t="s">
        <v>8270</v>
      </c>
    </row>
    <row r="2359" spans="1:17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s="9">
        <f t="shared" si="108"/>
        <v>42264.620115740734</v>
      </c>
      <c r="L2359" s="9">
        <f t="shared" si="109"/>
        <v>42294.620115740734</v>
      </c>
      <c r="M2359" s="10">
        <f t="shared" si="110"/>
        <v>2015</v>
      </c>
      <c r="N2359" t="b">
        <v>0</v>
      </c>
      <c r="O2359">
        <v>0</v>
      </c>
      <c r="P2359" t="b">
        <v>0</v>
      </c>
      <c r="Q2359" t="s">
        <v>8270</v>
      </c>
    </row>
    <row r="2360" spans="1:17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s="9">
        <f t="shared" si="108"/>
        <v>41978.930972222224</v>
      </c>
      <c r="L2360" s="9">
        <f t="shared" si="109"/>
        <v>42035.027083333334</v>
      </c>
      <c r="M2360" s="10">
        <f t="shared" si="110"/>
        <v>2015</v>
      </c>
      <c r="N2360" t="b">
        <v>0</v>
      </c>
      <c r="O2360">
        <v>0</v>
      </c>
      <c r="P2360" t="b">
        <v>0</v>
      </c>
      <c r="Q2360" t="s">
        <v>8270</v>
      </c>
    </row>
    <row r="2361" spans="1:17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s="9">
        <f t="shared" si="108"/>
        <v>42159.649583333332</v>
      </c>
      <c r="L2361" s="9">
        <f t="shared" si="109"/>
        <v>42219.649583333332</v>
      </c>
      <c r="M2361" s="10">
        <f t="shared" si="110"/>
        <v>2015</v>
      </c>
      <c r="N2361" t="b">
        <v>0</v>
      </c>
      <c r="O2361">
        <v>3</v>
      </c>
      <c r="P2361" t="b">
        <v>0</v>
      </c>
      <c r="Q2361" t="s">
        <v>8270</v>
      </c>
    </row>
    <row r="2362" spans="1:17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s="9">
        <f t="shared" si="108"/>
        <v>42377.70694444445</v>
      </c>
      <c r="L2362" s="9">
        <f t="shared" si="109"/>
        <v>42407.70694444445</v>
      </c>
      <c r="M2362" s="10">
        <f t="shared" si="110"/>
        <v>2016</v>
      </c>
      <c r="N2362" t="b">
        <v>0</v>
      </c>
      <c r="O2362">
        <v>1</v>
      </c>
      <c r="P2362" t="b">
        <v>0</v>
      </c>
      <c r="Q2362" t="s">
        <v>8270</v>
      </c>
    </row>
    <row r="2363" spans="1:17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s="9">
        <f t="shared" si="108"/>
        <v>42466.858888888892</v>
      </c>
      <c r="L2363" s="9">
        <f t="shared" si="109"/>
        <v>42490.916666666672</v>
      </c>
      <c r="M2363" s="10">
        <f t="shared" si="110"/>
        <v>2016</v>
      </c>
      <c r="N2363" t="b">
        <v>0</v>
      </c>
      <c r="O2363">
        <v>0</v>
      </c>
      <c r="P2363" t="b">
        <v>0</v>
      </c>
      <c r="Q2363" t="s">
        <v>8270</v>
      </c>
    </row>
    <row r="2364" spans="1:17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s="9">
        <f t="shared" si="108"/>
        <v>41954.688310185185</v>
      </c>
      <c r="L2364" s="9">
        <f t="shared" si="109"/>
        <v>41984.688310185185</v>
      </c>
      <c r="M2364" s="10">
        <f t="shared" si="110"/>
        <v>2014</v>
      </c>
      <c r="N2364" t="b">
        <v>0</v>
      </c>
      <c r="O2364">
        <v>2</v>
      </c>
      <c r="P2364" t="b">
        <v>0</v>
      </c>
      <c r="Q2364" t="s">
        <v>8270</v>
      </c>
    </row>
    <row r="2365" spans="1:17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s="9">
        <f t="shared" si="108"/>
        <v>42322.011574074073</v>
      </c>
      <c r="L2365" s="9">
        <f t="shared" si="109"/>
        <v>42367.011574074073</v>
      </c>
      <c r="M2365" s="10">
        <f t="shared" si="110"/>
        <v>2015</v>
      </c>
      <c r="N2365" t="b">
        <v>0</v>
      </c>
      <c r="O2365">
        <v>0</v>
      </c>
      <c r="P2365" t="b">
        <v>0</v>
      </c>
      <c r="Q2365" t="s">
        <v>8270</v>
      </c>
    </row>
    <row r="2366" spans="1:17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s="9">
        <f t="shared" si="108"/>
        <v>42248.934675925921</v>
      </c>
      <c r="L2366" s="9">
        <f t="shared" si="109"/>
        <v>42303.934675925921</v>
      </c>
      <c r="M2366" s="10">
        <f t="shared" si="110"/>
        <v>2015</v>
      </c>
      <c r="N2366" t="b">
        <v>0</v>
      </c>
      <c r="O2366">
        <v>0</v>
      </c>
      <c r="P2366" t="b">
        <v>0</v>
      </c>
      <c r="Q2366" t="s">
        <v>8270</v>
      </c>
    </row>
    <row r="2367" spans="1:17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s="9">
        <f t="shared" si="108"/>
        <v>42346.736400462964</v>
      </c>
      <c r="L2367" s="9">
        <f t="shared" si="109"/>
        <v>42386.958333333328</v>
      </c>
      <c r="M2367" s="10">
        <f t="shared" si="110"/>
        <v>2016</v>
      </c>
      <c r="N2367" t="b">
        <v>0</v>
      </c>
      <c r="O2367">
        <v>0</v>
      </c>
      <c r="P2367" t="b">
        <v>0</v>
      </c>
      <c r="Q2367" t="s">
        <v>8270</v>
      </c>
    </row>
    <row r="2368" spans="1:17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s="9">
        <f t="shared" si="108"/>
        <v>42268.531631944439</v>
      </c>
      <c r="L2368" s="9">
        <f t="shared" si="109"/>
        <v>42298.531631944439</v>
      </c>
      <c r="M2368" s="10">
        <f t="shared" si="110"/>
        <v>2015</v>
      </c>
      <c r="N2368" t="b">
        <v>0</v>
      </c>
      <c r="O2368">
        <v>27</v>
      </c>
      <c r="P2368" t="b">
        <v>0</v>
      </c>
      <c r="Q2368" t="s">
        <v>8270</v>
      </c>
    </row>
    <row r="2369" spans="1:17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s="9">
        <f t="shared" si="108"/>
        <v>42425.970092592594</v>
      </c>
      <c r="L2369" s="9">
        <f t="shared" si="109"/>
        <v>42485.928425925929</v>
      </c>
      <c r="M2369" s="10">
        <f t="shared" si="110"/>
        <v>2016</v>
      </c>
      <c r="N2369" t="b">
        <v>0</v>
      </c>
      <c r="O2369">
        <v>14</v>
      </c>
      <c r="P2369" t="b">
        <v>0</v>
      </c>
      <c r="Q2369" t="s">
        <v>8270</v>
      </c>
    </row>
    <row r="2370" spans="1:17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s="9">
        <f t="shared" si="108"/>
        <v>42063.721817129626</v>
      </c>
      <c r="L2370" s="9">
        <f t="shared" si="109"/>
        <v>42108.680150462969</v>
      </c>
      <c r="M2370" s="10">
        <f t="shared" si="110"/>
        <v>2015</v>
      </c>
      <c r="N2370" t="b">
        <v>0</v>
      </c>
      <c r="O2370">
        <v>2</v>
      </c>
      <c r="P2370" t="b">
        <v>0</v>
      </c>
      <c r="Q2370" t="s">
        <v>8270</v>
      </c>
    </row>
    <row r="2371" spans="1:17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s="9">
        <f t="shared" ref="K2371:K2434" si="111">(((J2371/60)/60)/24)+DATE(1970,1,1)</f>
        <v>42380.812627314815</v>
      </c>
      <c r="L2371" s="9">
        <f t="shared" ref="L2371:L2434" si="112">(((I2371/60)/60)/24)+DATE(1970,1,1)</f>
        <v>42410.812627314815</v>
      </c>
      <c r="M2371" s="10">
        <f t="shared" ref="M2371:M2434" si="113">YEAR(L2371)</f>
        <v>2016</v>
      </c>
      <c r="N2371" t="b">
        <v>0</v>
      </c>
      <c r="O2371">
        <v>0</v>
      </c>
      <c r="P2371" t="b">
        <v>0</v>
      </c>
      <c r="Q2371" t="s">
        <v>8270</v>
      </c>
    </row>
    <row r="2372" spans="1:17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s="9">
        <f t="shared" si="111"/>
        <v>41961.18913194444</v>
      </c>
      <c r="L2372" s="9">
        <f t="shared" si="112"/>
        <v>41991.18913194444</v>
      </c>
      <c r="M2372" s="10">
        <f t="shared" si="113"/>
        <v>2014</v>
      </c>
      <c r="N2372" t="b">
        <v>0</v>
      </c>
      <c r="O2372">
        <v>4</v>
      </c>
      <c r="P2372" t="b">
        <v>0</v>
      </c>
      <c r="Q2372" t="s">
        <v>8270</v>
      </c>
    </row>
    <row r="2373" spans="1:17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s="9">
        <f t="shared" si="111"/>
        <v>42150.777731481481</v>
      </c>
      <c r="L2373" s="9">
        <f t="shared" si="112"/>
        <v>42180.777731481481</v>
      </c>
      <c r="M2373" s="10">
        <f t="shared" si="113"/>
        <v>2015</v>
      </c>
      <c r="N2373" t="b">
        <v>0</v>
      </c>
      <c r="O2373">
        <v>0</v>
      </c>
      <c r="P2373" t="b">
        <v>0</v>
      </c>
      <c r="Q2373" t="s">
        <v>8270</v>
      </c>
    </row>
    <row r="2374" spans="1:17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s="9">
        <f t="shared" si="111"/>
        <v>42088.069108796291</v>
      </c>
      <c r="L2374" s="9">
        <f t="shared" si="112"/>
        <v>42118.069108796291</v>
      </c>
      <c r="M2374" s="10">
        <f t="shared" si="113"/>
        <v>2015</v>
      </c>
      <c r="N2374" t="b">
        <v>0</v>
      </c>
      <c r="O2374">
        <v>6</v>
      </c>
      <c r="P2374" t="b">
        <v>0</v>
      </c>
      <c r="Q2374" t="s">
        <v>8270</v>
      </c>
    </row>
    <row r="2375" spans="1:17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s="9">
        <f t="shared" si="111"/>
        <v>42215.662314814821</v>
      </c>
      <c r="L2375" s="9">
        <f t="shared" si="112"/>
        <v>42245.662314814821</v>
      </c>
      <c r="M2375" s="10">
        <f t="shared" si="113"/>
        <v>2015</v>
      </c>
      <c r="N2375" t="b">
        <v>0</v>
      </c>
      <c r="O2375">
        <v>1</v>
      </c>
      <c r="P2375" t="b">
        <v>0</v>
      </c>
      <c r="Q2375" t="s">
        <v>8270</v>
      </c>
    </row>
    <row r="2376" spans="1:17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s="9">
        <f t="shared" si="111"/>
        <v>42017.843287037031</v>
      </c>
      <c r="L2376" s="9">
        <f t="shared" si="112"/>
        <v>42047.843287037031</v>
      </c>
      <c r="M2376" s="10">
        <f t="shared" si="113"/>
        <v>2015</v>
      </c>
      <c r="N2376" t="b">
        <v>0</v>
      </c>
      <c r="O2376">
        <v>1</v>
      </c>
      <c r="P2376" t="b">
        <v>0</v>
      </c>
      <c r="Q2376" t="s">
        <v>8270</v>
      </c>
    </row>
    <row r="2377" spans="1:17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s="9">
        <f t="shared" si="111"/>
        <v>42592.836076388892</v>
      </c>
      <c r="L2377" s="9">
        <f t="shared" si="112"/>
        <v>42622.836076388892</v>
      </c>
      <c r="M2377" s="10">
        <f t="shared" si="113"/>
        <v>2016</v>
      </c>
      <c r="N2377" t="b">
        <v>0</v>
      </c>
      <c r="O2377">
        <v>0</v>
      </c>
      <c r="P2377" t="b">
        <v>0</v>
      </c>
      <c r="Q2377" t="s">
        <v>8270</v>
      </c>
    </row>
    <row r="2378" spans="1:17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s="9">
        <f t="shared" si="111"/>
        <v>42318.925532407404</v>
      </c>
      <c r="L2378" s="9">
        <f t="shared" si="112"/>
        <v>42348.925532407404</v>
      </c>
      <c r="M2378" s="10">
        <f t="shared" si="113"/>
        <v>2015</v>
      </c>
      <c r="N2378" t="b">
        <v>0</v>
      </c>
      <c r="O2378">
        <v>4</v>
      </c>
      <c r="P2378" t="b">
        <v>0</v>
      </c>
      <c r="Q2378" t="s">
        <v>8270</v>
      </c>
    </row>
    <row r="2379" spans="1:17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s="9">
        <f t="shared" si="111"/>
        <v>42669.870173611111</v>
      </c>
      <c r="L2379" s="9">
        <f t="shared" si="112"/>
        <v>42699.911840277782</v>
      </c>
      <c r="M2379" s="10">
        <f t="shared" si="113"/>
        <v>2016</v>
      </c>
      <c r="N2379" t="b">
        <v>0</v>
      </c>
      <c r="O2379">
        <v>0</v>
      </c>
      <c r="P2379" t="b">
        <v>0</v>
      </c>
      <c r="Q2379" t="s">
        <v>8270</v>
      </c>
    </row>
    <row r="2380" spans="1:17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s="9">
        <f t="shared" si="111"/>
        <v>42213.013078703705</v>
      </c>
      <c r="L2380" s="9">
        <f t="shared" si="112"/>
        <v>42242.013078703705</v>
      </c>
      <c r="M2380" s="10">
        <f t="shared" si="113"/>
        <v>2015</v>
      </c>
      <c r="N2380" t="b">
        <v>0</v>
      </c>
      <c r="O2380">
        <v>0</v>
      </c>
      <c r="P2380" t="b">
        <v>0</v>
      </c>
      <c r="Q2380" t="s">
        <v>8270</v>
      </c>
    </row>
    <row r="2381" spans="1:17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s="9">
        <f t="shared" si="111"/>
        <v>42237.016388888893</v>
      </c>
      <c r="L2381" s="9">
        <f t="shared" si="112"/>
        <v>42282.016388888893</v>
      </c>
      <c r="M2381" s="10">
        <f t="shared" si="113"/>
        <v>2015</v>
      </c>
      <c r="N2381" t="b">
        <v>0</v>
      </c>
      <c r="O2381">
        <v>0</v>
      </c>
      <c r="P2381" t="b">
        <v>0</v>
      </c>
      <c r="Q2381" t="s">
        <v>8270</v>
      </c>
    </row>
    <row r="2382" spans="1:17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s="9">
        <f t="shared" si="111"/>
        <v>42248.793310185181</v>
      </c>
      <c r="L2382" s="9">
        <f t="shared" si="112"/>
        <v>42278.793310185181</v>
      </c>
      <c r="M2382" s="10">
        <f t="shared" si="113"/>
        <v>2015</v>
      </c>
      <c r="N2382" t="b">
        <v>0</v>
      </c>
      <c r="O2382">
        <v>3</v>
      </c>
      <c r="P2382" t="b">
        <v>0</v>
      </c>
      <c r="Q2382" t="s">
        <v>8270</v>
      </c>
    </row>
    <row r="2383" spans="1:17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s="9">
        <f t="shared" si="111"/>
        <v>42074.935740740737</v>
      </c>
      <c r="L2383" s="9">
        <f t="shared" si="112"/>
        <v>42104.935740740737</v>
      </c>
      <c r="M2383" s="10">
        <f t="shared" si="113"/>
        <v>2015</v>
      </c>
      <c r="N2383" t="b">
        <v>0</v>
      </c>
      <c r="O2383">
        <v>7</v>
      </c>
      <c r="P2383" t="b">
        <v>0</v>
      </c>
      <c r="Q2383" t="s">
        <v>8270</v>
      </c>
    </row>
    <row r="2384" spans="1:17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s="9">
        <f t="shared" si="111"/>
        <v>42195.187534722223</v>
      </c>
      <c r="L2384" s="9">
        <f t="shared" si="112"/>
        <v>42220.187534722223</v>
      </c>
      <c r="M2384" s="10">
        <f t="shared" si="113"/>
        <v>2015</v>
      </c>
      <c r="N2384" t="b">
        <v>0</v>
      </c>
      <c r="O2384">
        <v>2</v>
      </c>
      <c r="P2384" t="b">
        <v>0</v>
      </c>
      <c r="Q2384" t="s">
        <v>8270</v>
      </c>
    </row>
    <row r="2385" spans="1:17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s="9">
        <f t="shared" si="111"/>
        <v>42027.056793981479</v>
      </c>
      <c r="L2385" s="9">
        <f t="shared" si="112"/>
        <v>42057.056793981479</v>
      </c>
      <c r="M2385" s="10">
        <f t="shared" si="113"/>
        <v>2015</v>
      </c>
      <c r="N2385" t="b">
        <v>0</v>
      </c>
      <c r="O2385">
        <v>3</v>
      </c>
      <c r="P2385" t="b">
        <v>0</v>
      </c>
      <c r="Q2385" t="s">
        <v>8270</v>
      </c>
    </row>
    <row r="2386" spans="1:17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s="9">
        <f t="shared" si="111"/>
        <v>41927.067627314813</v>
      </c>
      <c r="L2386" s="9">
        <f t="shared" si="112"/>
        <v>41957.109293981484</v>
      </c>
      <c r="M2386" s="10">
        <f t="shared" si="113"/>
        <v>2014</v>
      </c>
      <c r="N2386" t="b">
        <v>0</v>
      </c>
      <c r="O2386">
        <v>8</v>
      </c>
      <c r="P2386" t="b">
        <v>0</v>
      </c>
      <c r="Q2386" t="s">
        <v>8270</v>
      </c>
    </row>
    <row r="2387" spans="1:17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s="9">
        <f t="shared" si="111"/>
        <v>42191.70175925926</v>
      </c>
      <c r="L2387" s="9">
        <f t="shared" si="112"/>
        <v>42221.70175925926</v>
      </c>
      <c r="M2387" s="10">
        <f t="shared" si="113"/>
        <v>2015</v>
      </c>
      <c r="N2387" t="b">
        <v>0</v>
      </c>
      <c r="O2387">
        <v>7</v>
      </c>
      <c r="P2387" t="b">
        <v>0</v>
      </c>
      <c r="Q2387" t="s">
        <v>8270</v>
      </c>
    </row>
    <row r="2388" spans="1:17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s="9">
        <f t="shared" si="111"/>
        <v>41954.838240740741</v>
      </c>
      <c r="L2388" s="9">
        <f t="shared" si="112"/>
        <v>42014.838240740741</v>
      </c>
      <c r="M2388" s="10">
        <f t="shared" si="113"/>
        <v>2015</v>
      </c>
      <c r="N2388" t="b">
        <v>0</v>
      </c>
      <c r="O2388">
        <v>0</v>
      </c>
      <c r="P2388" t="b">
        <v>0</v>
      </c>
      <c r="Q2388" t="s">
        <v>8270</v>
      </c>
    </row>
    <row r="2389" spans="1:17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s="9">
        <f t="shared" si="111"/>
        <v>42528.626620370371</v>
      </c>
      <c r="L2389" s="9">
        <f t="shared" si="112"/>
        <v>42573.626620370371</v>
      </c>
      <c r="M2389" s="10">
        <f t="shared" si="113"/>
        <v>2016</v>
      </c>
      <c r="N2389" t="b">
        <v>0</v>
      </c>
      <c r="O2389">
        <v>3</v>
      </c>
      <c r="P2389" t="b">
        <v>0</v>
      </c>
      <c r="Q2389" t="s">
        <v>8270</v>
      </c>
    </row>
    <row r="2390" spans="1:17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s="9">
        <f t="shared" si="111"/>
        <v>41989.853692129633</v>
      </c>
      <c r="L2390" s="9">
        <f t="shared" si="112"/>
        <v>42019.811805555553</v>
      </c>
      <c r="M2390" s="10">
        <f t="shared" si="113"/>
        <v>2015</v>
      </c>
      <c r="N2390" t="b">
        <v>0</v>
      </c>
      <c r="O2390">
        <v>8</v>
      </c>
      <c r="P2390" t="b">
        <v>0</v>
      </c>
      <c r="Q2390" t="s">
        <v>8270</v>
      </c>
    </row>
    <row r="2391" spans="1:17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s="9">
        <f t="shared" si="111"/>
        <v>42179.653379629628</v>
      </c>
      <c r="L2391" s="9">
        <f t="shared" si="112"/>
        <v>42210.915972222225</v>
      </c>
      <c r="M2391" s="10">
        <f t="shared" si="113"/>
        <v>2015</v>
      </c>
      <c r="N2391" t="b">
        <v>0</v>
      </c>
      <c r="O2391">
        <v>1</v>
      </c>
      <c r="P2391" t="b">
        <v>0</v>
      </c>
      <c r="Q2391" t="s">
        <v>8270</v>
      </c>
    </row>
    <row r="2392" spans="1:17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s="9">
        <f t="shared" si="111"/>
        <v>41968.262314814812</v>
      </c>
      <c r="L2392" s="9">
        <f t="shared" si="112"/>
        <v>42008.262314814812</v>
      </c>
      <c r="M2392" s="10">
        <f t="shared" si="113"/>
        <v>2015</v>
      </c>
      <c r="N2392" t="b">
        <v>0</v>
      </c>
      <c r="O2392">
        <v>0</v>
      </c>
      <c r="P2392" t="b">
        <v>0</v>
      </c>
      <c r="Q2392" t="s">
        <v>8270</v>
      </c>
    </row>
    <row r="2393" spans="1:17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s="9">
        <f t="shared" si="111"/>
        <v>42064.794490740736</v>
      </c>
      <c r="L2393" s="9">
        <f t="shared" si="112"/>
        <v>42094.752824074079</v>
      </c>
      <c r="M2393" s="10">
        <f t="shared" si="113"/>
        <v>2015</v>
      </c>
      <c r="N2393" t="b">
        <v>0</v>
      </c>
      <c r="O2393">
        <v>1</v>
      </c>
      <c r="P2393" t="b">
        <v>0</v>
      </c>
      <c r="Q2393" t="s">
        <v>8270</v>
      </c>
    </row>
    <row r="2394" spans="1:17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s="9">
        <f t="shared" si="111"/>
        <v>42276.120636574073</v>
      </c>
      <c r="L2394" s="9">
        <f t="shared" si="112"/>
        <v>42306.120636574073</v>
      </c>
      <c r="M2394" s="10">
        <f t="shared" si="113"/>
        <v>2015</v>
      </c>
      <c r="N2394" t="b">
        <v>0</v>
      </c>
      <c r="O2394">
        <v>0</v>
      </c>
      <c r="P2394" t="b">
        <v>0</v>
      </c>
      <c r="Q2394" t="s">
        <v>8270</v>
      </c>
    </row>
    <row r="2395" spans="1:17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s="9">
        <f t="shared" si="111"/>
        <v>42194.648344907408</v>
      </c>
      <c r="L2395" s="9">
        <f t="shared" si="112"/>
        <v>42224.648344907408</v>
      </c>
      <c r="M2395" s="10">
        <f t="shared" si="113"/>
        <v>2015</v>
      </c>
      <c r="N2395" t="b">
        <v>0</v>
      </c>
      <c r="O2395">
        <v>1</v>
      </c>
      <c r="P2395" t="b">
        <v>0</v>
      </c>
      <c r="Q2395" t="s">
        <v>8270</v>
      </c>
    </row>
    <row r="2396" spans="1:17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s="9">
        <f t="shared" si="111"/>
        <v>42031.362187499995</v>
      </c>
      <c r="L2396" s="9">
        <f t="shared" si="112"/>
        <v>42061.362187499995</v>
      </c>
      <c r="M2396" s="10">
        <f t="shared" si="113"/>
        <v>2015</v>
      </c>
      <c r="N2396" t="b">
        <v>0</v>
      </c>
      <c r="O2396">
        <v>2</v>
      </c>
      <c r="P2396" t="b">
        <v>0</v>
      </c>
      <c r="Q2396" t="s">
        <v>8270</v>
      </c>
    </row>
    <row r="2397" spans="1:17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s="9">
        <f t="shared" si="111"/>
        <v>42717.121377314819</v>
      </c>
      <c r="L2397" s="9">
        <f t="shared" si="112"/>
        <v>42745.372916666667</v>
      </c>
      <c r="M2397" s="10">
        <f t="shared" si="113"/>
        <v>2017</v>
      </c>
      <c r="N2397" t="b">
        <v>0</v>
      </c>
      <c r="O2397">
        <v>0</v>
      </c>
      <c r="P2397" t="b">
        <v>0</v>
      </c>
      <c r="Q2397" t="s">
        <v>8270</v>
      </c>
    </row>
    <row r="2398" spans="1:17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s="9">
        <f t="shared" si="111"/>
        <v>42262.849050925928</v>
      </c>
      <c r="L2398" s="9">
        <f t="shared" si="112"/>
        <v>42292.849050925928</v>
      </c>
      <c r="M2398" s="10">
        <f t="shared" si="113"/>
        <v>2015</v>
      </c>
      <c r="N2398" t="b">
        <v>0</v>
      </c>
      <c r="O2398">
        <v>1</v>
      </c>
      <c r="P2398" t="b">
        <v>0</v>
      </c>
      <c r="Q2398" t="s">
        <v>8270</v>
      </c>
    </row>
    <row r="2399" spans="1:17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s="9">
        <f t="shared" si="111"/>
        <v>41976.88490740741</v>
      </c>
      <c r="L2399" s="9">
        <f t="shared" si="112"/>
        <v>42006.88490740741</v>
      </c>
      <c r="M2399" s="10">
        <f t="shared" si="113"/>
        <v>2015</v>
      </c>
      <c r="N2399" t="b">
        <v>0</v>
      </c>
      <c r="O2399">
        <v>0</v>
      </c>
      <c r="P2399" t="b">
        <v>0</v>
      </c>
      <c r="Q2399" t="s">
        <v>8270</v>
      </c>
    </row>
    <row r="2400" spans="1:17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s="9">
        <f t="shared" si="111"/>
        <v>42157.916481481487</v>
      </c>
      <c r="L2400" s="9">
        <f t="shared" si="112"/>
        <v>42187.916481481487</v>
      </c>
      <c r="M2400" s="10">
        <f t="shared" si="113"/>
        <v>2015</v>
      </c>
      <c r="N2400" t="b">
        <v>0</v>
      </c>
      <c r="O2400">
        <v>0</v>
      </c>
      <c r="P2400" t="b">
        <v>0</v>
      </c>
      <c r="Q2400" t="s">
        <v>8270</v>
      </c>
    </row>
    <row r="2401" spans="1:17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s="9">
        <f t="shared" si="111"/>
        <v>41956.853078703702</v>
      </c>
      <c r="L2401" s="9">
        <f t="shared" si="112"/>
        <v>41991.853078703702</v>
      </c>
      <c r="M2401" s="10">
        <f t="shared" si="113"/>
        <v>2014</v>
      </c>
      <c r="N2401" t="b">
        <v>0</v>
      </c>
      <c r="O2401">
        <v>0</v>
      </c>
      <c r="P2401" t="b">
        <v>0</v>
      </c>
      <c r="Q2401" t="s">
        <v>8270</v>
      </c>
    </row>
    <row r="2402" spans="1:17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s="9">
        <f t="shared" si="111"/>
        <v>42444.268101851849</v>
      </c>
      <c r="L2402" s="9">
        <f t="shared" si="112"/>
        <v>42474.268101851849</v>
      </c>
      <c r="M2402" s="10">
        <f t="shared" si="113"/>
        <v>2016</v>
      </c>
      <c r="N2402" t="b">
        <v>0</v>
      </c>
      <c r="O2402">
        <v>0</v>
      </c>
      <c r="P2402" t="b">
        <v>0</v>
      </c>
      <c r="Q2402" t="s">
        <v>8270</v>
      </c>
    </row>
    <row r="2403" spans="1:17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s="9">
        <f t="shared" si="111"/>
        <v>42374.822870370372</v>
      </c>
      <c r="L2403" s="9">
        <f t="shared" si="112"/>
        <v>42434.822870370372</v>
      </c>
      <c r="M2403" s="10">
        <f t="shared" si="113"/>
        <v>2016</v>
      </c>
      <c r="N2403" t="b">
        <v>0</v>
      </c>
      <c r="O2403">
        <v>9</v>
      </c>
      <c r="P2403" t="b">
        <v>0</v>
      </c>
      <c r="Q2403" t="s">
        <v>8282</v>
      </c>
    </row>
    <row r="2404" spans="1:17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s="9">
        <f t="shared" si="111"/>
        <v>42107.679756944446</v>
      </c>
      <c r="L2404" s="9">
        <f t="shared" si="112"/>
        <v>42137.679756944446</v>
      </c>
      <c r="M2404" s="10">
        <f t="shared" si="113"/>
        <v>2015</v>
      </c>
      <c r="N2404" t="b">
        <v>0</v>
      </c>
      <c r="O2404">
        <v>1</v>
      </c>
      <c r="P2404" t="b">
        <v>0</v>
      </c>
      <c r="Q2404" t="s">
        <v>8282</v>
      </c>
    </row>
    <row r="2405" spans="1:17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s="9">
        <f t="shared" si="111"/>
        <v>42399.882615740738</v>
      </c>
      <c r="L2405" s="9">
        <f t="shared" si="112"/>
        <v>42459.840949074074</v>
      </c>
      <c r="M2405" s="10">
        <f t="shared" si="113"/>
        <v>2016</v>
      </c>
      <c r="N2405" t="b">
        <v>0</v>
      </c>
      <c r="O2405">
        <v>12</v>
      </c>
      <c r="P2405" t="b">
        <v>0</v>
      </c>
      <c r="Q2405" t="s">
        <v>8282</v>
      </c>
    </row>
    <row r="2406" spans="1:17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s="9">
        <f t="shared" si="111"/>
        <v>42342.03943287037</v>
      </c>
      <c r="L2406" s="9">
        <f t="shared" si="112"/>
        <v>42372.03943287037</v>
      </c>
      <c r="M2406" s="10">
        <f t="shared" si="113"/>
        <v>2016</v>
      </c>
      <c r="N2406" t="b">
        <v>0</v>
      </c>
      <c r="O2406">
        <v>0</v>
      </c>
      <c r="P2406" t="b">
        <v>0</v>
      </c>
      <c r="Q2406" t="s">
        <v>8282</v>
      </c>
    </row>
    <row r="2407" spans="1:17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s="9">
        <f t="shared" si="111"/>
        <v>42595.585358796292</v>
      </c>
      <c r="L2407" s="9">
        <f t="shared" si="112"/>
        <v>42616.585358796292</v>
      </c>
      <c r="M2407" s="10">
        <f t="shared" si="113"/>
        <v>2016</v>
      </c>
      <c r="N2407" t="b">
        <v>0</v>
      </c>
      <c r="O2407">
        <v>20</v>
      </c>
      <c r="P2407" t="b">
        <v>0</v>
      </c>
      <c r="Q2407" t="s">
        <v>8282</v>
      </c>
    </row>
    <row r="2408" spans="1:17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s="9">
        <f t="shared" si="111"/>
        <v>41983.110995370371</v>
      </c>
      <c r="L2408" s="9">
        <f t="shared" si="112"/>
        <v>42023.110995370371</v>
      </c>
      <c r="M2408" s="10">
        <f t="shared" si="113"/>
        <v>2015</v>
      </c>
      <c r="N2408" t="b">
        <v>0</v>
      </c>
      <c r="O2408">
        <v>16</v>
      </c>
      <c r="P2408" t="b">
        <v>0</v>
      </c>
      <c r="Q2408" t="s">
        <v>8282</v>
      </c>
    </row>
    <row r="2409" spans="1:17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s="9">
        <f t="shared" si="111"/>
        <v>42082.575555555552</v>
      </c>
      <c r="L2409" s="9">
        <f t="shared" si="112"/>
        <v>42105.25</v>
      </c>
      <c r="M2409" s="10">
        <f t="shared" si="113"/>
        <v>2015</v>
      </c>
      <c r="N2409" t="b">
        <v>0</v>
      </c>
      <c r="O2409">
        <v>33</v>
      </c>
      <c r="P2409" t="b">
        <v>0</v>
      </c>
      <c r="Q2409" t="s">
        <v>8282</v>
      </c>
    </row>
    <row r="2410" spans="1:17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s="9">
        <f t="shared" si="111"/>
        <v>41919.140706018516</v>
      </c>
      <c r="L2410" s="9">
        <f t="shared" si="112"/>
        <v>41949.182372685187</v>
      </c>
      <c r="M2410" s="10">
        <f t="shared" si="113"/>
        <v>2014</v>
      </c>
      <c r="N2410" t="b">
        <v>0</v>
      </c>
      <c r="O2410">
        <v>2</v>
      </c>
      <c r="P2410" t="b">
        <v>0</v>
      </c>
      <c r="Q2410" t="s">
        <v>8282</v>
      </c>
    </row>
    <row r="2411" spans="1:17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s="9">
        <f t="shared" si="111"/>
        <v>42204.875868055555</v>
      </c>
      <c r="L2411" s="9">
        <f t="shared" si="112"/>
        <v>42234.875868055555</v>
      </c>
      <c r="M2411" s="10">
        <f t="shared" si="113"/>
        <v>2015</v>
      </c>
      <c r="N2411" t="b">
        <v>0</v>
      </c>
      <c r="O2411">
        <v>6</v>
      </c>
      <c r="P2411" t="b">
        <v>0</v>
      </c>
      <c r="Q2411" t="s">
        <v>8282</v>
      </c>
    </row>
    <row r="2412" spans="1:17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s="9">
        <f t="shared" si="111"/>
        <v>42224.408275462964</v>
      </c>
      <c r="L2412" s="9">
        <f t="shared" si="112"/>
        <v>42254.408275462964</v>
      </c>
      <c r="M2412" s="10">
        <f t="shared" si="113"/>
        <v>2015</v>
      </c>
      <c r="N2412" t="b">
        <v>0</v>
      </c>
      <c r="O2412">
        <v>0</v>
      </c>
      <c r="P2412" t="b">
        <v>0</v>
      </c>
      <c r="Q2412" t="s">
        <v>8282</v>
      </c>
    </row>
    <row r="2413" spans="1:17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s="9">
        <f t="shared" si="111"/>
        <v>42211.732430555552</v>
      </c>
      <c r="L2413" s="9">
        <f t="shared" si="112"/>
        <v>42241.732430555552</v>
      </c>
      <c r="M2413" s="10">
        <f t="shared" si="113"/>
        <v>2015</v>
      </c>
      <c r="N2413" t="b">
        <v>0</v>
      </c>
      <c r="O2413">
        <v>3</v>
      </c>
      <c r="P2413" t="b">
        <v>0</v>
      </c>
      <c r="Q2413" t="s">
        <v>8282</v>
      </c>
    </row>
    <row r="2414" spans="1:17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s="9">
        <f t="shared" si="111"/>
        <v>42655.736956018518</v>
      </c>
      <c r="L2414" s="9">
        <f t="shared" si="112"/>
        <v>42700.778622685189</v>
      </c>
      <c r="M2414" s="10">
        <f t="shared" si="113"/>
        <v>2016</v>
      </c>
      <c r="N2414" t="b">
        <v>0</v>
      </c>
      <c r="O2414">
        <v>0</v>
      </c>
      <c r="P2414" t="b">
        <v>0</v>
      </c>
      <c r="Q2414" t="s">
        <v>8282</v>
      </c>
    </row>
    <row r="2415" spans="1:17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s="9">
        <f t="shared" si="111"/>
        <v>41760.10974537037</v>
      </c>
      <c r="L2415" s="9">
        <f t="shared" si="112"/>
        <v>41790.979166666664</v>
      </c>
      <c r="M2415" s="10">
        <f t="shared" si="113"/>
        <v>2014</v>
      </c>
      <c r="N2415" t="b">
        <v>0</v>
      </c>
      <c r="O2415">
        <v>3</v>
      </c>
      <c r="P2415" t="b">
        <v>0</v>
      </c>
      <c r="Q2415" t="s">
        <v>8282</v>
      </c>
    </row>
    <row r="2416" spans="1:17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s="9">
        <f t="shared" si="111"/>
        <v>42198.695138888885</v>
      </c>
      <c r="L2416" s="9">
        <f t="shared" si="112"/>
        <v>42238.165972222225</v>
      </c>
      <c r="M2416" s="10">
        <f t="shared" si="113"/>
        <v>2015</v>
      </c>
      <c r="N2416" t="b">
        <v>0</v>
      </c>
      <c r="O2416">
        <v>13</v>
      </c>
      <c r="P2416" t="b">
        <v>0</v>
      </c>
      <c r="Q2416" t="s">
        <v>8282</v>
      </c>
    </row>
    <row r="2417" spans="1:17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s="9">
        <f t="shared" si="111"/>
        <v>42536.862800925926</v>
      </c>
      <c r="L2417" s="9">
        <f t="shared" si="112"/>
        <v>42566.862800925926</v>
      </c>
      <c r="M2417" s="10">
        <f t="shared" si="113"/>
        <v>2016</v>
      </c>
      <c r="N2417" t="b">
        <v>0</v>
      </c>
      <c r="O2417">
        <v>6</v>
      </c>
      <c r="P2417" t="b">
        <v>0</v>
      </c>
      <c r="Q2417" t="s">
        <v>8282</v>
      </c>
    </row>
    <row r="2418" spans="1:17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s="9">
        <f t="shared" si="111"/>
        <v>42019.737766203703</v>
      </c>
      <c r="L2418" s="9">
        <f t="shared" si="112"/>
        <v>42077.625</v>
      </c>
      <c r="M2418" s="10">
        <f t="shared" si="113"/>
        <v>2015</v>
      </c>
      <c r="N2418" t="b">
        <v>0</v>
      </c>
      <c r="O2418">
        <v>1</v>
      </c>
      <c r="P2418" t="b">
        <v>0</v>
      </c>
      <c r="Q2418" t="s">
        <v>8282</v>
      </c>
    </row>
    <row r="2419" spans="1:17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s="9">
        <f t="shared" si="111"/>
        <v>41831.884108796294</v>
      </c>
      <c r="L2419" s="9">
        <f t="shared" si="112"/>
        <v>41861.884108796294</v>
      </c>
      <c r="M2419" s="10">
        <f t="shared" si="113"/>
        <v>2014</v>
      </c>
      <c r="N2419" t="b">
        <v>0</v>
      </c>
      <c r="O2419">
        <v>0</v>
      </c>
      <c r="P2419" t="b">
        <v>0</v>
      </c>
      <c r="Q2419" t="s">
        <v>8282</v>
      </c>
    </row>
    <row r="2420" spans="1:17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s="9">
        <f t="shared" si="111"/>
        <v>42027.856990740736</v>
      </c>
      <c r="L2420" s="9">
        <f t="shared" si="112"/>
        <v>42087.815324074079</v>
      </c>
      <c r="M2420" s="10">
        <f t="shared" si="113"/>
        <v>2015</v>
      </c>
      <c r="N2420" t="b">
        <v>0</v>
      </c>
      <c r="O2420">
        <v>5</v>
      </c>
      <c r="P2420" t="b">
        <v>0</v>
      </c>
      <c r="Q2420" t="s">
        <v>8282</v>
      </c>
    </row>
    <row r="2421" spans="1:17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s="9">
        <f t="shared" si="111"/>
        <v>41993.738298611104</v>
      </c>
      <c r="L2421" s="9">
        <f t="shared" si="112"/>
        <v>42053.738298611104</v>
      </c>
      <c r="M2421" s="10">
        <f t="shared" si="113"/>
        <v>2015</v>
      </c>
      <c r="N2421" t="b">
        <v>0</v>
      </c>
      <c r="O2421">
        <v>0</v>
      </c>
      <c r="P2421" t="b">
        <v>0</v>
      </c>
      <c r="Q2421" t="s">
        <v>8282</v>
      </c>
    </row>
    <row r="2422" spans="1:17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s="9">
        <f t="shared" si="111"/>
        <v>41893.028877314813</v>
      </c>
      <c r="L2422" s="9">
        <f t="shared" si="112"/>
        <v>41953.070543981477</v>
      </c>
      <c r="M2422" s="10">
        <f t="shared" si="113"/>
        <v>2014</v>
      </c>
      <c r="N2422" t="b">
        <v>0</v>
      </c>
      <c r="O2422">
        <v>36</v>
      </c>
      <c r="P2422" t="b">
        <v>0</v>
      </c>
      <c r="Q2422" t="s">
        <v>8282</v>
      </c>
    </row>
    <row r="2423" spans="1:17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s="9">
        <f t="shared" si="111"/>
        <v>42026.687453703707</v>
      </c>
      <c r="L2423" s="9">
        <f t="shared" si="112"/>
        <v>42056.687453703707</v>
      </c>
      <c r="M2423" s="10">
        <f t="shared" si="113"/>
        <v>2015</v>
      </c>
      <c r="N2423" t="b">
        <v>0</v>
      </c>
      <c r="O2423">
        <v>1</v>
      </c>
      <c r="P2423" t="b">
        <v>0</v>
      </c>
      <c r="Q2423" t="s">
        <v>8282</v>
      </c>
    </row>
    <row r="2424" spans="1:17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s="9">
        <f t="shared" si="111"/>
        <v>42044.724953703699</v>
      </c>
      <c r="L2424" s="9">
        <f t="shared" si="112"/>
        <v>42074.683287037042</v>
      </c>
      <c r="M2424" s="10">
        <f t="shared" si="113"/>
        <v>2015</v>
      </c>
      <c r="N2424" t="b">
        <v>0</v>
      </c>
      <c r="O2424">
        <v>1</v>
      </c>
      <c r="P2424" t="b">
        <v>0</v>
      </c>
      <c r="Q2424" t="s">
        <v>8282</v>
      </c>
    </row>
    <row r="2425" spans="1:17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s="9">
        <f t="shared" si="111"/>
        <v>41974.704745370371</v>
      </c>
      <c r="L2425" s="9">
        <f t="shared" si="112"/>
        <v>42004.704745370371</v>
      </c>
      <c r="M2425" s="10">
        <f t="shared" si="113"/>
        <v>2014</v>
      </c>
      <c r="N2425" t="b">
        <v>0</v>
      </c>
      <c r="O2425">
        <v>1</v>
      </c>
      <c r="P2425" t="b">
        <v>0</v>
      </c>
      <c r="Q2425" t="s">
        <v>8282</v>
      </c>
    </row>
    <row r="2426" spans="1:17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s="9">
        <f t="shared" si="111"/>
        <v>41909.892453703702</v>
      </c>
      <c r="L2426" s="9">
        <f t="shared" si="112"/>
        <v>41939.892453703702</v>
      </c>
      <c r="M2426" s="10">
        <f t="shared" si="113"/>
        <v>2014</v>
      </c>
      <c r="N2426" t="b">
        <v>0</v>
      </c>
      <c r="O2426">
        <v>9</v>
      </c>
      <c r="P2426" t="b">
        <v>0</v>
      </c>
      <c r="Q2426" t="s">
        <v>8282</v>
      </c>
    </row>
    <row r="2427" spans="1:17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s="9">
        <f t="shared" si="111"/>
        <v>42502.913761574076</v>
      </c>
      <c r="L2427" s="9">
        <f t="shared" si="112"/>
        <v>42517.919444444444</v>
      </c>
      <c r="M2427" s="10">
        <f t="shared" si="113"/>
        <v>2016</v>
      </c>
      <c r="N2427" t="b">
        <v>0</v>
      </c>
      <c r="O2427">
        <v>1</v>
      </c>
      <c r="P2427" t="b">
        <v>0</v>
      </c>
      <c r="Q2427" t="s">
        <v>8282</v>
      </c>
    </row>
    <row r="2428" spans="1:17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s="9">
        <f t="shared" si="111"/>
        <v>42164.170046296291</v>
      </c>
      <c r="L2428" s="9">
        <f t="shared" si="112"/>
        <v>42224.170046296291</v>
      </c>
      <c r="M2428" s="10">
        <f t="shared" si="113"/>
        <v>2015</v>
      </c>
      <c r="N2428" t="b">
        <v>0</v>
      </c>
      <c r="O2428">
        <v>0</v>
      </c>
      <c r="P2428" t="b">
        <v>0</v>
      </c>
      <c r="Q2428" t="s">
        <v>8282</v>
      </c>
    </row>
    <row r="2429" spans="1:17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s="9">
        <f t="shared" si="111"/>
        <v>42412.318668981476</v>
      </c>
      <c r="L2429" s="9">
        <f t="shared" si="112"/>
        <v>42452.277002314819</v>
      </c>
      <c r="M2429" s="10">
        <f t="shared" si="113"/>
        <v>2016</v>
      </c>
      <c r="N2429" t="b">
        <v>0</v>
      </c>
      <c r="O2429">
        <v>1</v>
      </c>
      <c r="P2429" t="b">
        <v>0</v>
      </c>
      <c r="Q2429" t="s">
        <v>8282</v>
      </c>
    </row>
    <row r="2430" spans="1:17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s="9">
        <f t="shared" si="111"/>
        <v>42045.784155092595</v>
      </c>
      <c r="L2430" s="9">
        <f t="shared" si="112"/>
        <v>42075.742488425924</v>
      </c>
      <c r="M2430" s="10">
        <f t="shared" si="113"/>
        <v>2015</v>
      </c>
      <c r="N2430" t="b">
        <v>0</v>
      </c>
      <c r="O2430">
        <v>1</v>
      </c>
      <c r="P2430" t="b">
        <v>0</v>
      </c>
      <c r="Q2430" t="s">
        <v>8282</v>
      </c>
    </row>
    <row r="2431" spans="1:17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s="9">
        <f t="shared" si="111"/>
        <v>42734.879236111112</v>
      </c>
      <c r="L2431" s="9">
        <f t="shared" si="112"/>
        <v>42771.697222222225</v>
      </c>
      <c r="M2431" s="10">
        <f t="shared" si="113"/>
        <v>2017</v>
      </c>
      <c r="N2431" t="b">
        <v>0</v>
      </c>
      <c r="O2431">
        <v>4</v>
      </c>
      <c r="P2431" t="b">
        <v>0</v>
      </c>
      <c r="Q2431" t="s">
        <v>8282</v>
      </c>
    </row>
    <row r="2432" spans="1:17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s="9">
        <f t="shared" si="111"/>
        <v>42382.130833333329</v>
      </c>
      <c r="L2432" s="9">
        <f t="shared" si="112"/>
        <v>42412.130833333329</v>
      </c>
      <c r="M2432" s="10">
        <f t="shared" si="113"/>
        <v>2016</v>
      </c>
      <c r="N2432" t="b">
        <v>0</v>
      </c>
      <c r="O2432">
        <v>2</v>
      </c>
      <c r="P2432" t="b">
        <v>0</v>
      </c>
      <c r="Q2432" t="s">
        <v>8282</v>
      </c>
    </row>
    <row r="2433" spans="1:17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s="9">
        <f t="shared" si="111"/>
        <v>42489.099687499998</v>
      </c>
      <c r="L2433" s="9">
        <f t="shared" si="112"/>
        <v>42549.099687499998</v>
      </c>
      <c r="M2433" s="10">
        <f t="shared" si="113"/>
        <v>2016</v>
      </c>
      <c r="N2433" t="b">
        <v>0</v>
      </c>
      <c r="O2433">
        <v>2</v>
      </c>
      <c r="P2433" t="b">
        <v>0</v>
      </c>
      <c r="Q2433" t="s">
        <v>8282</v>
      </c>
    </row>
    <row r="2434" spans="1:17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s="9">
        <f t="shared" si="111"/>
        <v>42041.218715277777</v>
      </c>
      <c r="L2434" s="9">
        <f t="shared" si="112"/>
        <v>42071.218715277777</v>
      </c>
      <c r="M2434" s="10">
        <f t="shared" si="113"/>
        <v>2015</v>
      </c>
      <c r="N2434" t="b">
        <v>0</v>
      </c>
      <c r="O2434">
        <v>2</v>
      </c>
      <c r="P2434" t="b">
        <v>0</v>
      </c>
      <c r="Q2434" t="s">
        <v>8282</v>
      </c>
    </row>
    <row r="2435" spans="1:17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s="9">
        <f t="shared" ref="K2435:K2498" si="114">(((J2435/60)/60)/24)+DATE(1970,1,1)</f>
        <v>42397.89980324074</v>
      </c>
      <c r="L2435" s="9">
        <f t="shared" ref="L2435:L2498" si="115">(((I2435/60)/60)/24)+DATE(1970,1,1)</f>
        <v>42427.89980324074</v>
      </c>
      <c r="M2435" s="10">
        <f t="shared" ref="M2435:M2498" si="116">YEAR(L2435)</f>
        <v>2016</v>
      </c>
      <c r="N2435" t="b">
        <v>0</v>
      </c>
      <c r="O2435">
        <v>0</v>
      </c>
      <c r="P2435" t="b">
        <v>0</v>
      </c>
      <c r="Q2435" t="s">
        <v>8282</v>
      </c>
    </row>
    <row r="2436" spans="1:17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s="9">
        <f t="shared" si="114"/>
        <v>42180.18604166666</v>
      </c>
      <c r="L2436" s="9">
        <f t="shared" si="115"/>
        <v>42220.18604166666</v>
      </c>
      <c r="M2436" s="10">
        <f t="shared" si="116"/>
        <v>2015</v>
      </c>
      <c r="N2436" t="b">
        <v>0</v>
      </c>
      <c r="O2436">
        <v>2</v>
      </c>
      <c r="P2436" t="b">
        <v>0</v>
      </c>
      <c r="Q2436" t="s">
        <v>8282</v>
      </c>
    </row>
    <row r="2437" spans="1:17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s="9">
        <f t="shared" si="114"/>
        <v>42252.277615740735</v>
      </c>
      <c r="L2437" s="9">
        <f t="shared" si="115"/>
        <v>42282.277615740735</v>
      </c>
      <c r="M2437" s="10">
        <f t="shared" si="116"/>
        <v>2015</v>
      </c>
      <c r="N2437" t="b">
        <v>0</v>
      </c>
      <c r="O2437">
        <v>4</v>
      </c>
      <c r="P2437" t="b">
        <v>0</v>
      </c>
      <c r="Q2437" t="s">
        <v>8282</v>
      </c>
    </row>
    <row r="2438" spans="1:17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s="9">
        <f t="shared" si="114"/>
        <v>42338.615393518514</v>
      </c>
      <c r="L2438" s="9">
        <f t="shared" si="115"/>
        <v>42398.615393518514</v>
      </c>
      <c r="M2438" s="10">
        <f t="shared" si="116"/>
        <v>2016</v>
      </c>
      <c r="N2438" t="b">
        <v>0</v>
      </c>
      <c r="O2438">
        <v>2</v>
      </c>
      <c r="P2438" t="b">
        <v>0</v>
      </c>
      <c r="Q2438" t="s">
        <v>8282</v>
      </c>
    </row>
    <row r="2439" spans="1:17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s="9">
        <f t="shared" si="114"/>
        <v>42031.965138888889</v>
      </c>
      <c r="L2439" s="9">
        <f t="shared" si="115"/>
        <v>42080.75</v>
      </c>
      <c r="M2439" s="10">
        <f t="shared" si="116"/>
        <v>2015</v>
      </c>
      <c r="N2439" t="b">
        <v>0</v>
      </c>
      <c r="O2439">
        <v>0</v>
      </c>
      <c r="P2439" t="b">
        <v>0</v>
      </c>
      <c r="Q2439" t="s">
        <v>8282</v>
      </c>
    </row>
    <row r="2440" spans="1:17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s="9">
        <f t="shared" si="114"/>
        <v>42285.91506944444</v>
      </c>
      <c r="L2440" s="9">
        <f t="shared" si="115"/>
        <v>42345.956736111111</v>
      </c>
      <c r="M2440" s="10">
        <f t="shared" si="116"/>
        <v>2015</v>
      </c>
      <c r="N2440" t="b">
        <v>0</v>
      </c>
      <c r="O2440">
        <v>1</v>
      </c>
      <c r="P2440" t="b">
        <v>0</v>
      </c>
      <c r="Q2440" t="s">
        <v>8282</v>
      </c>
    </row>
    <row r="2441" spans="1:17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s="9">
        <f t="shared" si="114"/>
        <v>42265.818622685183</v>
      </c>
      <c r="L2441" s="9">
        <f t="shared" si="115"/>
        <v>42295.818622685183</v>
      </c>
      <c r="M2441" s="10">
        <f t="shared" si="116"/>
        <v>2015</v>
      </c>
      <c r="N2441" t="b">
        <v>0</v>
      </c>
      <c r="O2441">
        <v>0</v>
      </c>
      <c r="P2441" t="b">
        <v>0</v>
      </c>
      <c r="Q2441" t="s">
        <v>8282</v>
      </c>
    </row>
    <row r="2442" spans="1:17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s="9">
        <f t="shared" si="114"/>
        <v>42383.899456018517</v>
      </c>
      <c r="L2442" s="9">
        <f t="shared" si="115"/>
        <v>42413.899456018517</v>
      </c>
      <c r="M2442" s="10">
        <f t="shared" si="116"/>
        <v>2016</v>
      </c>
      <c r="N2442" t="b">
        <v>0</v>
      </c>
      <c r="O2442">
        <v>2</v>
      </c>
      <c r="P2442" t="b">
        <v>0</v>
      </c>
      <c r="Q2442" t="s">
        <v>8282</v>
      </c>
    </row>
    <row r="2443" spans="1:17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s="9">
        <f t="shared" si="114"/>
        <v>42187.125625000001</v>
      </c>
      <c r="L2443" s="9">
        <f t="shared" si="115"/>
        <v>42208.207638888889</v>
      </c>
      <c r="M2443" s="10">
        <f t="shared" si="116"/>
        <v>2015</v>
      </c>
      <c r="N2443" t="b">
        <v>0</v>
      </c>
      <c r="O2443">
        <v>109</v>
      </c>
      <c r="P2443" t="b">
        <v>1</v>
      </c>
      <c r="Q2443" t="s">
        <v>8296</v>
      </c>
    </row>
    <row r="2444" spans="1:17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s="9">
        <f t="shared" si="114"/>
        <v>42052.666990740734</v>
      </c>
      <c r="L2444" s="9">
        <f t="shared" si="115"/>
        <v>42082.625324074077</v>
      </c>
      <c r="M2444" s="10">
        <f t="shared" si="116"/>
        <v>2015</v>
      </c>
      <c r="N2444" t="b">
        <v>0</v>
      </c>
      <c r="O2444">
        <v>372</v>
      </c>
      <c r="P2444" t="b">
        <v>1</v>
      </c>
      <c r="Q2444" t="s">
        <v>8296</v>
      </c>
    </row>
    <row r="2445" spans="1:17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s="9">
        <f t="shared" si="114"/>
        <v>41836.625254629631</v>
      </c>
      <c r="L2445" s="9">
        <f t="shared" si="115"/>
        <v>41866.625254629631</v>
      </c>
      <c r="M2445" s="10">
        <f t="shared" si="116"/>
        <v>2014</v>
      </c>
      <c r="N2445" t="b">
        <v>0</v>
      </c>
      <c r="O2445">
        <v>311</v>
      </c>
      <c r="P2445" t="b">
        <v>1</v>
      </c>
      <c r="Q2445" t="s">
        <v>8296</v>
      </c>
    </row>
    <row r="2446" spans="1:17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s="9">
        <f t="shared" si="114"/>
        <v>42485.754525462966</v>
      </c>
      <c r="L2446" s="9">
        <f t="shared" si="115"/>
        <v>42515.754525462966</v>
      </c>
      <c r="M2446" s="10">
        <f t="shared" si="116"/>
        <v>2016</v>
      </c>
      <c r="N2446" t="b">
        <v>0</v>
      </c>
      <c r="O2446">
        <v>61</v>
      </c>
      <c r="P2446" t="b">
        <v>1</v>
      </c>
      <c r="Q2446" t="s">
        <v>8296</v>
      </c>
    </row>
    <row r="2447" spans="1:17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s="9">
        <f t="shared" si="114"/>
        <v>42243.190057870372</v>
      </c>
      <c r="L2447" s="9">
        <f t="shared" si="115"/>
        <v>42273.190057870372</v>
      </c>
      <c r="M2447" s="10">
        <f t="shared" si="116"/>
        <v>2015</v>
      </c>
      <c r="N2447" t="b">
        <v>0</v>
      </c>
      <c r="O2447">
        <v>115</v>
      </c>
      <c r="P2447" t="b">
        <v>1</v>
      </c>
      <c r="Q2447" t="s">
        <v>8296</v>
      </c>
    </row>
    <row r="2448" spans="1:17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s="9">
        <f t="shared" si="114"/>
        <v>42670.602673611109</v>
      </c>
      <c r="L2448" s="9">
        <f t="shared" si="115"/>
        <v>42700.64434027778</v>
      </c>
      <c r="M2448" s="10">
        <f t="shared" si="116"/>
        <v>2016</v>
      </c>
      <c r="N2448" t="b">
        <v>0</v>
      </c>
      <c r="O2448">
        <v>111</v>
      </c>
      <c r="P2448" t="b">
        <v>1</v>
      </c>
      <c r="Q2448" t="s">
        <v>8296</v>
      </c>
    </row>
    <row r="2449" spans="1:17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s="9">
        <f t="shared" si="114"/>
        <v>42654.469826388886</v>
      </c>
      <c r="L2449" s="9">
        <f t="shared" si="115"/>
        <v>42686.166666666672</v>
      </c>
      <c r="M2449" s="10">
        <f t="shared" si="116"/>
        <v>2016</v>
      </c>
      <c r="N2449" t="b">
        <v>0</v>
      </c>
      <c r="O2449">
        <v>337</v>
      </c>
      <c r="P2449" t="b">
        <v>1</v>
      </c>
      <c r="Q2449" t="s">
        <v>8296</v>
      </c>
    </row>
    <row r="2450" spans="1:17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s="9">
        <f t="shared" si="114"/>
        <v>42607.316122685181</v>
      </c>
      <c r="L2450" s="9">
        <f t="shared" si="115"/>
        <v>42613.233333333337</v>
      </c>
      <c r="M2450" s="10">
        <f t="shared" si="116"/>
        <v>2016</v>
      </c>
      <c r="N2450" t="b">
        <v>0</v>
      </c>
      <c r="O2450">
        <v>9</v>
      </c>
      <c r="P2450" t="b">
        <v>1</v>
      </c>
      <c r="Q2450" t="s">
        <v>8296</v>
      </c>
    </row>
    <row r="2451" spans="1:17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s="9">
        <f t="shared" si="114"/>
        <v>41943.142534722225</v>
      </c>
      <c r="L2451" s="9">
        <f t="shared" si="115"/>
        <v>41973.184201388889</v>
      </c>
      <c r="M2451" s="10">
        <f t="shared" si="116"/>
        <v>2014</v>
      </c>
      <c r="N2451" t="b">
        <v>0</v>
      </c>
      <c r="O2451">
        <v>120</v>
      </c>
      <c r="P2451" t="b">
        <v>1</v>
      </c>
      <c r="Q2451" t="s">
        <v>8296</v>
      </c>
    </row>
    <row r="2452" spans="1:17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s="9">
        <f t="shared" si="114"/>
        <v>41902.07240740741</v>
      </c>
      <c r="L2452" s="9">
        <f t="shared" si="115"/>
        <v>41940.132638888892</v>
      </c>
      <c r="M2452" s="10">
        <f t="shared" si="116"/>
        <v>2014</v>
      </c>
      <c r="N2452" t="b">
        <v>0</v>
      </c>
      <c r="O2452">
        <v>102</v>
      </c>
      <c r="P2452" t="b">
        <v>1</v>
      </c>
      <c r="Q2452" t="s">
        <v>8296</v>
      </c>
    </row>
    <row r="2453" spans="1:17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s="9">
        <f t="shared" si="114"/>
        <v>42779.908449074079</v>
      </c>
      <c r="L2453" s="9">
        <f t="shared" si="115"/>
        <v>42799.908449074079</v>
      </c>
      <c r="M2453" s="10">
        <f t="shared" si="116"/>
        <v>2017</v>
      </c>
      <c r="N2453" t="b">
        <v>0</v>
      </c>
      <c r="O2453">
        <v>186</v>
      </c>
      <c r="P2453" t="b">
        <v>1</v>
      </c>
      <c r="Q2453" t="s">
        <v>8296</v>
      </c>
    </row>
    <row r="2454" spans="1:17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s="9">
        <f t="shared" si="114"/>
        <v>42338.84375</v>
      </c>
      <c r="L2454" s="9">
        <f t="shared" si="115"/>
        <v>42367.958333333328</v>
      </c>
      <c r="M2454" s="10">
        <f t="shared" si="116"/>
        <v>2015</v>
      </c>
      <c r="N2454" t="b">
        <v>0</v>
      </c>
      <c r="O2454">
        <v>15</v>
      </c>
      <c r="P2454" t="b">
        <v>1</v>
      </c>
      <c r="Q2454" t="s">
        <v>8296</v>
      </c>
    </row>
    <row r="2455" spans="1:17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s="9">
        <f t="shared" si="114"/>
        <v>42738.692233796297</v>
      </c>
      <c r="L2455" s="9">
        <f t="shared" si="115"/>
        <v>42768.692233796297</v>
      </c>
      <c r="M2455" s="10">
        <f t="shared" si="116"/>
        <v>2017</v>
      </c>
      <c r="N2455" t="b">
        <v>0</v>
      </c>
      <c r="O2455">
        <v>67</v>
      </c>
      <c r="P2455" t="b">
        <v>1</v>
      </c>
      <c r="Q2455" t="s">
        <v>8296</v>
      </c>
    </row>
    <row r="2456" spans="1:17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s="9">
        <f t="shared" si="114"/>
        <v>42770.201481481476</v>
      </c>
      <c r="L2456" s="9">
        <f t="shared" si="115"/>
        <v>42805.201481481476</v>
      </c>
      <c r="M2456" s="10">
        <f t="shared" si="116"/>
        <v>2017</v>
      </c>
      <c r="N2456" t="b">
        <v>0</v>
      </c>
      <c r="O2456">
        <v>130</v>
      </c>
      <c r="P2456" t="b">
        <v>1</v>
      </c>
      <c r="Q2456" t="s">
        <v>8296</v>
      </c>
    </row>
    <row r="2457" spans="1:17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s="9">
        <f t="shared" si="114"/>
        <v>42452.781828703708</v>
      </c>
      <c r="L2457" s="9">
        <f t="shared" si="115"/>
        <v>42480.781828703708</v>
      </c>
      <c r="M2457" s="10">
        <f t="shared" si="116"/>
        <v>2016</v>
      </c>
      <c r="N2457" t="b">
        <v>0</v>
      </c>
      <c r="O2457">
        <v>16</v>
      </c>
      <c r="P2457" t="b">
        <v>1</v>
      </c>
      <c r="Q2457" t="s">
        <v>8296</v>
      </c>
    </row>
    <row r="2458" spans="1:17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s="9">
        <f t="shared" si="114"/>
        <v>42761.961099537039</v>
      </c>
      <c r="L2458" s="9">
        <f t="shared" si="115"/>
        <v>42791.961099537039</v>
      </c>
      <c r="M2458" s="10">
        <f t="shared" si="116"/>
        <v>2017</v>
      </c>
      <c r="N2458" t="b">
        <v>0</v>
      </c>
      <c r="O2458">
        <v>67</v>
      </c>
      <c r="P2458" t="b">
        <v>1</v>
      </c>
      <c r="Q2458" t="s">
        <v>8296</v>
      </c>
    </row>
    <row r="2459" spans="1:17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s="9">
        <f t="shared" si="114"/>
        <v>42423.602500000001</v>
      </c>
      <c r="L2459" s="9">
        <f t="shared" si="115"/>
        <v>42453.560833333337</v>
      </c>
      <c r="M2459" s="10">
        <f t="shared" si="116"/>
        <v>2016</v>
      </c>
      <c r="N2459" t="b">
        <v>0</v>
      </c>
      <c r="O2459">
        <v>124</v>
      </c>
      <c r="P2459" t="b">
        <v>1</v>
      </c>
      <c r="Q2459" t="s">
        <v>8296</v>
      </c>
    </row>
    <row r="2460" spans="1:17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s="9">
        <f t="shared" si="114"/>
        <v>42495.871736111112</v>
      </c>
      <c r="L2460" s="9">
        <f t="shared" si="115"/>
        <v>42530.791666666672</v>
      </c>
      <c r="M2460" s="10">
        <f t="shared" si="116"/>
        <v>2016</v>
      </c>
      <c r="N2460" t="b">
        <v>0</v>
      </c>
      <c r="O2460">
        <v>80</v>
      </c>
      <c r="P2460" t="b">
        <v>1</v>
      </c>
      <c r="Q2460" t="s">
        <v>8296</v>
      </c>
    </row>
    <row r="2461" spans="1:17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s="9">
        <f t="shared" si="114"/>
        <v>42407.637557870374</v>
      </c>
      <c r="L2461" s="9">
        <f t="shared" si="115"/>
        <v>42452.595891203702</v>
      </c>
      <c r="M2461" s="10">
        <f t="shared" si="116"/>
        <v>2016</v>
      </c>
      <c r="N2461" t="b">
        <v>0</v>
      </c>
      <c r="O2461">
        <v>282</v>
      </c>
      <c r="P2461" t="b">
        <v>1</v>
      </c>
      <c r="Q2461" t="s">
        <v>8296</v>
      </c>
    </row>
    <row r="2462" spans="1:17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s="9">
        <f t="shared" si="114"/>
        <v>42704.187118055561</v>
      </c>
      <c r="L2462" s="9">
        <f t="shared" si="115"/>
        <v>42738.178472222222</v>
      </c>
      <c r="M2462" s="10">
        <f t="shared" si="116"/>
        <v>2017</v>
      </c>
      <c r="N2462" t="b">
        <v>0</v>
      </c>
      <c r="O2462">
        <v>68</v>
      </c>
      <c r="P2462" t="b">
        <v>1</v>
      </c>
      <c r="Q2462" t="s">
        <v>8296</v>
      </c>
    </row>
    <row r="2463" spans="1:17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s="9">
        <f t="shared" si="114"/>
        <v>40784.012696759259</v>
      </c>
      <c r="L2463" s="9">
        <f t="shared" si="115"/>
        <v>40817.125</v>
      </c>
      <c r="M2463" s="10">
        <f t="shared" si="116"/>
        <v>2011</v>
      </c>
      <c r="N2463" t="b">
        <v>0</v>
      </c>
      <c r="O2463">
        <v>86</v>
      </c>
      <c r="P2463" t="b">
        <v>1</v>
      </c>
      <c r="Q2463" t="s">
        <v>8277</v>
      </c>
    </row>
    <row r="2464" spans="1:17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s="9">
        <f t="shared" si="114"/>
        <v>41089.186296296299</v>
      </c>
      <c r="L2464" s="9">
        <f t="shared" si="115"/>
        <v>41109.186296296299</v>
      </c>
      <c r="M2464" s="10">
        <f t="shared" si="116"/>
        <v>2012</v>
      </c>
      <c r="N2464" t="b">
        <v>0</v>
      </c>
      <c r="O2464">
        <v>115</v>
      </c>
      <c r="P2464" t="b">
        <v>1</v>
      </c>
      <c r="Q2464" t="s">
        <v>8277</v>
      </c>
    </row>
    <row r="2465" spans="1:17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s="9">
        <f t="shared" si="114"/>
        <v>41341.111400462964</v>
      </c>
      <c r="L2465" s="9">
        <f t="shared" si="115"/>
        <v>41380.791666666664</v>
      </c>
      <c r="M2465" s="10">
        <f t="shared" si="116"/>
        <v>2013</v>
      </c>
      <c r="N2465" t="b">
        <v>0</v>
      </c>
      <c r="O2465">
        <v>75</v>
      </c>
      <c r="P2465" t="b">
        <v>1</v>
      </c>
      <c r="Q2465" t="s">
        <v>8277</v>
      </c>
    </row>
    <row r="2466" spans="1:17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s="9">
        <f t="shared" si="114"/>
        <v>42248.90042824074</v>
      </c>
      <c r="L2466" s="9">
        <f t="shared" si="115"/>
        <v>42277.811805555553</v>
      </c>
      <c r="M2466" s="10">
        <f t="shared" si="116"/>
        <v>2015</v>
      </c>
      <c r="N2466" t="b">
        <v>0</v>
      </c>
      <c r="O2466">
        <v>43</v>
      </c>
      <c r="P2466" t="b">
        <v>1</v>
      </c>
      <c r="Q2466" t="s">
        <v>8277</v>
      </c>
    </row>
    <row r="2467" spans="1:17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s="9">
        <f t="shared" si="114"/>
        <v>41145.719305555554</v>
      </c>
      <c r="L2467" s="9">
        <f t="shared" si="115"/>
        <v>41175.719305555554</v>
      </c>
      <c r="M2467" s="10">
        <f t="shared" si="116"/>
        <v>2012</v>
      </c>
      <c r="N2467" t="b">
        <v>0</v>
      </c>
      <c r="O2467">
        <v>48</v>
      </c>
      <c r="P2467" t="b">
        <v>1</v>
      </c>
      <c r="Q2467" t="s">
        <v>8277</v>
      </c>
    </row>
    <row r="2468" spans="1:17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s="9">
        <f t="shared" si="114"/>
        <v>41373.102465277778</v>
      </c>
      <c r="L2468" s="9">
        <f t="shared" si="115"/>
        <v>41403.102465277778</v>
      </c>
      <c r="M2468" s="10">
        <f t="shared" si="116"/>
        <v>2013</v>
      </c>
      <c r="N2468" t="b">
        <v>0</v>
      </c>
      <c r="O2468">
        <v>52</v>
      </c>
      <c r="P2468" t="b">
        <v>1</v>
      </c>
      <c r="Q2468" t="s">
        <v>8277</v>
      </c>
    </row>
    <row r="2469" spans="1:17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s="9">
        <f t="shared" si="114"/>
        <v>41025.874201388891</v>
      </c>
      <c r="L2469" s="9">
        <f t="shared" si="115"/>
        <v>41039.708333333336</v>
      </c>
      <c r="M2469" s="10">
        <f t="shared" si="116"/>
        <v>2012</v>
      </c>
      <c r="N2469" t="b">
        <v>0</v>
      </c>
      <c r="O2469">
        <v>43</v>
      </c>
      <c r="P2469" t="b">
        <v>1</v>
      </c>
      <c r="Q2469" t="s">
        <v>8277</v>
      </c>
    </row>
    <row r="2470" spans="1:17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s="9">
        <f t="shared" si="114"/>
        <v>41174.154178240737</v>
      </c>
      <c r="L2470" s="9">
        <f t="shared" si="115"/>
        <v>41210.208333333336</v>
      </c>
      <c r="M2470" s="10">
        <f t="shared" si="116"/>
        <v>2012</v>
      </c>
      <c r="N2470" t="b">
        <v>0</v>
      </c>
      <c r="O2470">
        <v>58</v>
      </c>
      <c r="P2470" t="b">
        <v>1</v>
      </c>
      <c r="Q2470" t="s">
        <v>8277</v>
      </c>
    </row>
    <row r="2471" spans="1:17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s="9">
        <f t="shared" si="114"/>
        <v>40557.429733796293</v>
      </c>
      <c r="L2471" s="9">
        <f t="shared" si="115"/>
        <v>40582.429733796293</v>
      </c>
      <c r="M2471" s="10">
        <f t="shared" si="116"/>
        <v>2011</v>
      </c>
      <c r="N2471" t="b">
        <v>0</v>
      </c>
      <c r="O2471">
        <v>47</v>
      </c>
      <c r="P2471" t="b">
        <v>1</v>
      </c>
      <c r="Q2471" t="s">
        <v>8277</v>
      </c>
    </row>
    <row r="2472" spans="1:17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s="9">
        <f t="shared" si="114"/>
        <v>41023.07471064815</v>
      </c>
      <c r="L2472" s="9">
        <f t="shared" si="115"/>
        <v>41053.07471064815</v>
      </c>
      <c r="M2472" s="10">
        <f t="shared" si="116"/>
        <v>2012</v>
      </c>
      <c r="N2472" t="b">
        <v>0</v>
      </c>
      <c r="O2472">
        <v>36</v>
      </c>
      <c r="P2472" t="b">
        <v>1</v>
      </c>
      <c r="Q2472" t="s">
        <v>8277</v>
      </c>
    </row>
    <row r="2473" spans="1:17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s="9">
        <f t="shared" si="114"/>
        <v>40893.992962962962</v>
      </c>
      <c r="L2473" s="9">
        <f t="shared" si="115"/>
        <v>40933.992962962962</v>
      </c>
      <c r="M2473" s="10">
        <f t="shared" si="116"/>
        <v>2012</v>
      </c>
      <c r="N2473" t="b">
        <v>0</v>
      </c>
      <c r="O2473">
        <v>17</v>
      </c>
      <c r="P2473" t="b">
        <v>1</v>
      </c>
      <c r="Q2473" t="s">
        <v>8277</v>
      </c>
    </row>
    <row r="2474" spans="1:17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s="9">
        <f t="shared" si="114"/>
        <v>40354.11550925926</v>
      </c>
      <c r="L2474" s="9">
        <f t="shared" si="115"/>
        <v>40425.043749999997</v>
      </c>
      <c r="M2474" s="10">
        <f t="shared" si="116"/>
        <v>2010</v>
      </c>
      <c r="N2474" t="b">
        <v>0</v>
      </c>
      <c r="O2474">
        <v>104</v>
      </c>
      <c r="P2474" t="b">
        <v>1</v>
      </c>
      <c r="Q2474" t="s">
        <v>8277</v>
      </c>
    </row>
    <row r="2475" spans="1:17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s="9">
        <f t="shared" si="114"/>
        <v>41193.748483796298</v>
      </c>
      <c r="L2475" s="9">
        <f t="shared" si="115"/>
        <v>41223.790150462963</v>
      </c>
      <c r="M2475" s="10">
        <f t="shared" si="116"/>
        <v>2012</v>
      </c>
      <c r="N2475" t="b">
        <v>0</v>
      </c>
      <c r="O2475">
        <v>47</v>
      </c>
      <c r="P2475" t="b">
        <v>1</v>
      </c>
      <c r="Q2475" t="s">
        <v>8277</v>
      </c>
    </row>
    <row r="2476" spans="1:17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s="9">
        <f t="shared" si="114"/>
        <v>40417.011296296296</v>
      </c>
      <c r="L2476" s="9">
        <f t="shared" si="115"/>
        <v>40462.011296296296</v>
      </c>
      <c r="M2476" s="10">
        <f t="shared" si="116"/>
        <v>2010</v>
      </c>
      <c r="N2476" t="b">
        <v>0</v>
      </c>
      <c r="O2476">
        <v>38</v>
      </c>
      <c r="P2476" t="b">
        <v>1</v>
      </c>
      <c r="Q2476" t="s">
        <v>8277</v>
      </c>
    </row>
    <row r="2477" spans="1:17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s="9">
        <f t="shared" si="114"/>
        <v>40310.287673611114</v>
      </c>
      <c r="L2477" s="9">
        <f t="shared" si="115"/>
        <v>40369.916666666664</v>
      </c>
      <c r="M2477" s="10">
        <f t="shared" si="116"/>
        <v>2010</v>
      </c>
      <c r="N2477" t="b">
        <v>0</v>
      </c>
      <c r="O2477">
        <v>81</v>
      </c>
      <c r="P2477" t="b">
        <v>1</v>
      </c>
      <c r="Q2477" t="s">
        <v>8277</v>
      </c>
    </row>
    <row r="2478" spans="1:17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s="9">
        <f t="shared" si="114"/>
        <v>41913.328356481477</v>
      </c>
      <c r="L2478" s="9">
        <f t="shared" si="115"/>
        <v>41946.370023148149</v>
      </c>
      <c r="M2478" s="10">
        <f t="shared" si="116"/>
        <v>2014</v>
      </c>
      <c r="N2478" t="b">
        <v>0</v>
      </c>
      <c r="O2478">
        <v>55</v>
      </c>
      <c r="P2478" t="b">
        <v>1</v>
      </c>
      <c r="Q2478" t="s">
        <v>8277</v>
      </c>
    </row>
    <row r="2479" spans="1:17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s="9">
        <f t="shared" si="114"/>
        <v>41088.691493055558</v>
      </c>
      <c r="L2479" s="9">
        <f t="shared" si="115"/>
        <v>41133.691493055558</v>
      </c>
      <c r="M2479" s="10">
        <f t="shared" si="116"/>
        <v>2012</v>
      </c>
      <c r="N2479" t="b">
        <v>0</v>
      </c>
      <c r="O2479">
        <v>41</v>
      </c>
      <c r="P2479" t="b">
        <v>1</v>
      </c>
      <c r="Q2479" t="s">
        <v>8277</v>
      </c>
    </row>
    <row r="2480" spans="1:17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s="9">
        <f t="shared" si="114"/>
        <v>41257.950381944444</v>
      </c>
      <c r="L2480" s="9">
        <f t="shared" si="115"/>
        <v>41287.950381944444</v>
      </c>
      <c r="M2480" s="10">
        <f t="shared" si="116"/>
        <v>2013</v>
      </c>
      <c r="N2480" t="b">
        <v>0</v>
      </c>
      <c r="O2480">
        <v>79</v>
      </c>
      <c r="P2480" t="b">
        <v>1</v>
      </c>
      <c r="Q2480" t="s">
        <v>8277</v>
      </c>
    </row>
    <row r="2481" spans="1:17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s="9">
        <f t="shared" si="114"/>
        <v>41107.726782407408</v>
      </c>
      <c r="L2481" s="9">
        <f t="shared" si="115"/>
        <v>41118.083333333336</v>
      </c>
      <c r="M2481" s="10">
        <f t="shared" si="116"/>
        <v>2012</v>
      </c>
      <c r="N2481" t="b">
        <v>0</v>
      </c>
      <c r="O2481">
        <v>16</v>
      </c>
      <c r="P2481" t="b">
        <v>1</v>
      </c>
      <c r="Q2481" t="s">
        <v>8277</v>
      </c>
    </row>
    <row r="2482" spans="1:17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s="9">
        <f t="shared" si="114"/>
        <v>42227.936157407406</v>
      </c>
      <c r="L2482" s="9">
        <f t="shared" si="115"/>
        <v>42287.936157407406</v>
      </c>
      <c r="M2482" s="10">
        <f t="shared" si="116"/>
        <v>2015</v>
      </c>
      <c r="N2482" t="b">
        <v>0</v>
      </c>
      <c r="O2482">
        <v>8</v>
      </c>
      <c r="P2482" t="b">
        <v>1</v>
      </c>
      <c r="Q2482" t="s">
        <v>8277</v>
      </c>
    </row>
    <row r="2483" spans="1:17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s="9">
        <f t="shared" si="114"/>
        <v>40999.645925925928</v>
      </c>
      <c r="L2483" s="9">
        <f t="shared" si="115"/>
        <v>41029.645925925928</v>
      </c>
      <c r="M2483" s="10">
        <f t="shared" si="116"/>
        <v>2012</v>
      </c>
      <c r="N2483" t="b">
        <v>0</v>
      </c>
      <c r="O2483">
        <v>95</v>
      </c>
      <c r="P2483" t="b">
        <v>1</v>
      </c>
      <c r="Q2483" t="s">
        <v>8277</v>
      </c>
    </row>
    <row r="2484" spans="1:17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s="9">
        <f t="shared" si="114"/>
        <v>40711.782210648147</v>
      </c>
      <c r="L2484" s="9">
        <f t="shared" si="115"/>
        <v>40756.782210648147</v>
      </c>
      <c r="M2484" s="10">
        <f t="shared" si="116"/>
        <v>2011</v>
      </c>
      <c r="N2484" t="b">
        <v>0</v>
      </c>
      <c r="O2484">
        <v>25</v>
      </c>
      <c r="P2484" t="b">
        <v>1</v>
      </c>
      <c r="Q2484" t="s">
        <v>8277</v>
      </c>
    </row>
    <row r="2485" spans="1:17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s="9">
        <f t="shared" si="114"/>
        <v>40970.750034722223</v>
      </c>
      <c r="L2485" s="9">
        <f t="shared" si="115"/>
        <v>41030.708368055559</v>
      </c>
      <c r="M2485" s="10">
        <f t="shared" si="116"/>
        <v>2012</v>
      </c>
      <c r="N2485" t="b">
        <v>0</v>
      </c>
      <c r="O2485">
        <v>19</v>
      </c>
      <c r="P2485" t="b">
        <v>1</v>
      </c>
      <c r="Q2485" t="s">
        <v>8277</v>
      </c>
    </row>
    <row r="2486" spans="1:17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s="9">
        <f t="shared" si="114"/>
        <v>40771.916701388887</v>
      </c>
      <c r="L2486" s="9">
        <f t="shared" si="115"/>
        <v>40801.916701388887</v>
      </c>
      <c r="M2486" s="10">
        <f t="shared" si="116"/>
        <v>2011</v>
      </c>
      <c r="N2486" t="b">
        <v>0</v>
      </c>
      <c r="O2486">
        <v>90</v>
      </c>
      <c r="P2486" t="b">
        <v>1</v>
      </c>
      <c r="Q2486" t="s">
        <v>8277</v>
      </c>
    </row>
    <row r="2487" spans="1:17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s="9">
        <f t="shared" si="114"/>
        <v>40793.998599537037</v>
      </c>
      <c r="L2487" s="9">
        <f t="shared" si="115"/>
        <v>40828.998599537037</v>
      </c>
      <c r="M2487" s="10">
        <f t="shared" si="116"/>
        <v>2011</v>
      </c>
      <c r="N2487" t="b">
        <v>0</v>
      </c>
      <c r="O2487">
        <v>41</v>
      </c>
      <c r="P2487" t="b">
        <v>1</v>
      </c>
      <c r="Q2487" t="s">
        <v>8277</v>
      </c>
    </row>
    <row r="2488" spans="1:17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s="9">
        <f t="shared" si="114"/>
        <v>40991.708055555559</v>
      </c>
      <c r="L2488" s="9">
        <f t="shared" si="115"/>
        <v>41021.708055555559</v>
      </c>
      <c r="M2488" s="10">
        <f t="shared" si="116"/>
        <v>2012</v>
      </c>
      <c r="N2488" t="b">
        <v>0</v>
      </c>
      <c r="O2488">
        <v>30</v>
      </c>
      <c r="P2488" t="b">
        <v>1</v>
      </c>
      <c r="Q2488" t="s">
        <v>8277</v>
      </c>
    </row>
    <row r="2489" spans="1:17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s="9">
        <f t="shared" si="114"/>
        <v>41026.083298611113</v>
      </c>
      <c r="L2489" s="9">
        <f t="shared" si="115"/>
        <v>41056.083298611113</v>
      </c>
      <c r="M2489" s="10">
        <f t="shared" si="116"/>
        <v>2012</v>
      </c>
      <c r="N2489" t="b">
        <v>0</v>
      </c>
      <c r="O2489">
        <v>38</v>
      </c>
      <c r="P2489" t="b">
        <v>1</v>
      </c>
      <c r="Q2489" t="s">
        <v>8277</v>
      </c>
    </row>
    <row r="2490" spans="1:17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s="9">
        <f t="shared" si="114"/>
        <v>40833.633194444446</v>
      </c>
      <c r="L2490" s="9">
        <f t="shared" si="115"/>
        <v>40863.674861111111</v>
      </c>
      <c r="M2490" s="10">
        <f t="shared" si="116"/>
        <v>2011</v>
      </c>
      <c r="N2490" t="b">
        <v>0</v>
      </c>
      <c r="O2490">
        <v>65</v>
      </c>
      <c r="P2490" t="b">
        <v>1</v>
      </c>
      <c r="Q2490" t="s">
        <v>8277</v>
      </c>
    </row>
    <row r="2491" spans="1:17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s="9">
        <f t="shared" si="114"/>
        <v>41373.690266203703</v>
      </c>
      <c r="L2491" s="9">
        <f t="shared" si="115"/>
        <v>41403.690266203703</v>
      </c>
      <c r="M2491" s="10">
        <f t="shared" si="116"/>
        <v>2013</v>
      </c>
      <c r="N2491" t="b">
        <v>0</v>
      </c>
      <c r="O2491">
        <v>75</v>
      </c>
      <c r="P2491" t="b">
        <v>1</v>
      </c>
      <c r="Q2491" t="s">
        <v>8277</v>
      </c>
    </row>
    <row r="2492" spans="1:17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s="9">
        <f t="shared" si="114"/>
        <v>41023.227731481478</v>
      </c>
      <c r="L2492" s="9">
        <f t="shared" si="115"/>
        <v>41083.227731481478</v>
      </c>
      <c r="M2492" s="10">
        <f t="shared" si="116"/>
        <v>2012</v>
      </c>
      <c r="N2492" t="b">
        <v>0</v>
      </c>
      <c r="O2492">
        <v>16</v>
      </c>
      <c r="P2492" t="b">
        <v>1</v>
      </c>
      <c r="Q2492" t="s">
        <v>8277</v>
      </c>
    </row>
    <row r="2493" spans="1:17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s="9">
        <f t="shared" si="114"/>
        <v>40542.839282407411</v>
      </c>
      <c r="L2493" s="9">
        <f t="shared" si="115"/>
        <v>40559.07708333333</v>
      </c>
      <c r="M2493" s="10">
        <f t="shared" si="116"/>
        <v>2011</v>
      </c>
      <c r="N2493" t="b">
        <v>0</v>
      </c>
      <c r="O2493">
        <v>10</v>
      </c>
      <c r="P2493" t="b">
        <v>1</v>
      </c>
      <c r="Q2493" t="s">
        <v>8277</v>
      </c>
    </row>
    <row r="2494" spans="1:17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s="9">
        <f t="shared" si="114"/>
        <v>41024.985972222225</v>
      </c>
      <c r="L2494" s="9">
        <f t="shared" si="115"/>
        <v>41076.415972222225</v>
      </c>
      <c r="M2494" s="10">
        <f t="shared" si="116"/>
        <v>2012</v>
      </c>
      <c r="N2494" t="b">
        <v>0</v>
      </c>
      <c r="O2494">
        <v>27</v>
      </c>
      <c r="P2494" t="b">
        <v>1</v>
      </c>
      <c r="Q2494" t="s">
        <v>8277</v>
      </c>
    </row>
    <row r="2495" spans="1:17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s="9">
        <f t="shared" si="114"/>
        <v>41348.168287037035</v>
      </c>
      <c r="L2495" s="9">
        <f t="shared" si="115"/>
        <v>41393.168287037035</v>
      </c>
      <c r="M2495" s="10">
        <f t="shared" si="116"/>
        <v>2013</v>
      </c>
      <c r="N2495" t="b">
        <v>0</v>
      </c>
      <c r="O2495">
        <v>259</v>
      </c>
      <c r="P2495" t="b">
        <v>1</v>
      </c>
      <c r="Q2495" t="s">
        <v>8277</v>
      </c>
    </row>
    <row r="2496" spans="1:17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s="9">
        <f t="shared" si="114"/>
        <v>41022.645185185182</v>
      </c>
      <c r="L2496" s="9">
        <f t="shared" si="115"/>
        <v>41052.645185185182</v>
      </c>
      <c r="M2496" s="10">
        <f t="shared" si="116"/>
        <v>2012</v>
      </c>
      <c r="N2496" t="b">
        <v>0</v>
      </c>
      <c r="O2496">
        <v>39</v>
      </c>
      <c r="P2496" t="b">
        <v>1</v>
      </c>
      <c r="Q2496" t="s">
        <v>8277</v>
      </c>
    </row>
    <row r="2497" spans="1:17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s="9">
        <f t="shared" si="114"/>
        <v>41036.946469907409</v>
      </c>
      <c r="L2497" s="9">
        <f t="shared" si="115"/>
        <v>41066.946469907409</v>
      </c>
      <c r="M2497" s="10">
        <f t="shared" si="116"/>
        <v>2012</v>
      </c>
      <c r="N2497" t="b">
        <v>0</v>
      </c>
      <c r="O2497">
        <v>42</v>
      </c>
      <c r="P2497" t="b">
        <v>1</v>
      </c>
      <c r="Q2497" t="s">
        <v>8277</v>
      </c>
    </row>
    <row r="2498" spans="1:17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s="9">
        <f t="shared" si="114"/>
        <v>41327.996435185189</v>
      </c>
      <c r="L2498" s="9">
        <f t="shared" si="115"/>
        <v>41362.954768518517</v>
      </c>
      <c r="M2498" s="10">
        <f t="shared" si="116"/>
        <v>2013</v>
      </c>
      <c r="N2498" t="b">
        <v>0</v>
      </c>
      <c r="O2498">
        <v>10</v>
      </c>
      <c r="P2498" t="b">
        <v>1</v>
      </c>
      <c r="Q2498" t="s">
        <v>8277</v>
      </c>
    </row>
    <row r="2499" spans="1:17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s="9">
        <f t="shared" ref="K2499:K2562" si="117">(((J2499/60)/60)/24)+DATE(1970,1,1)</f>
        <v>40730.878912037035</v>
      </c>
      <c r="L2499" s="9">
        <f t="shared" ref="L2499:L2562" si="118">(((I2499/60)/60)/24)+DATE(1970,1,1)</f>
        <v>40760.878912037035</v>
      </c>
      <c r="M2499" s="10">
        <f t="shared" ref="M2499:M2562" si="119">YEAR(L2499)</f>
        <v>2011</v>
      </c>
      <c r="N2499" t="b">
        <v>0</v>
      </c>
      <c r="O2499">
        <v>56</v>
      </c>
      <c r="P2499" t="b">
        <v>1</v>
      </c>
      <c r="Q2499" t="s">
        <v>8277</v>
      </c>
    </row>
    <row r="2500" spans="1:17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s="9">
        <f t="shared" si="117"/>
        <v>42017.967442129629</v>
      </c>
      <c r="L2500" s="9">
        <f t="shared" si="118"/>
        <v>42031.967442129629</v>
      </c>
      <c r="M2500" s="10">
        <f t="shared" si="119"/>
        <v>2015</v>
      </c>
      <c r="N2500" t="b">
        <v>0</v>
      </c>
      <c r="O2500">
        <v>20</v>
      </c>
      <c r="P2500" t="b">
        <v>1</v>
      </c>
      <c r="Q2500" t="s">
        <v>8277</v>
      </c>
    </row>
    <row r="2501" spans="1:17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s="9">
        <f t="shared" si="117"/>
        <v>41226.648576388885</v>
      </c>
      <c r="L2501" s="9">
        <f t="shared" si="118"/>
        <v>41274.75</v>
      </c>
      <c r="M2501" s="10">
        <f t="shared" si="119"/>
        <v>2012</v>
      </c>
      <c r="N2501" t="b">
        <v>0</v>
      </c>
      <c r="O2501">
        <v>170</v>
      </c>
      <c r="P2501" t="b">
        <v>1</v>
      </c>
      <c r="Q2501" t="s">
        <v>8277</v>
      </c>
    </row>
    <row r="2502" spans="1:17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s="9">
        <f t="shared" si="117"/>
        <v>41053.772858796299</v>
      </c>
      <c r="L2502" s="9">
        <f t="shared" si="118"/>
        <v>41083.772858796299</v>
      </c>
      <c r="M2502" s="10">
        <f t="shared" si="119"/>
        <v>2012</v>
      </c>
      <c r="N2502" t="b">
        <v>0</v>
      </c>
      <c r="O2502">
        <v>29</v>
      </c>
      <c r="P2502" t="b">
        <v>1</v>
      </c>
      <c r="Q2502" t="s">
        <v>8277</v>
      </c>
    </row>
    <row r="2503" spans="1:17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s="9">
        <f t="shared" si="117"/>
        <v>42244.776666666665</v>
      </c>
      <c r="L2503" s="9">
        <f t="shared" si="118"/>
        <v>42274.776666666665</v>
      </c>
      <c r="M2503" s="10">
        <f t="shared" si="119"/>
        <v>2015</v>
      </c>
      <c r="N2503" t="b">
        <v>0</v>
      </c>
      <c r="O2503">
        <v>7</v>
      </c>
      <c r="P2503" t="b">
        <v>0</v>
      </c>
      <c r="Q2503" t="s">
        <v>8297</v>
      </c>
    </row>
    <row r="2504" spans="1:17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s="9">
        <f t="shared" si="117"/>
        <v>41858.825439814813</v>
      </c>
      <c r="L2504" s="9">
        <f t="shared" si="118"/>
        <v>41903.825439814813</v>
      </c>
      <c r="M2504" s="10">
        <f t="shared" si="119"/>
        <v>2014</v>
      </c>
      <c r="N2504" t="b">
        <v>0</v>
      </c>
      <c r="O2504">
        <v>5</v>
      </c>
      <c r="P2504" t="b">
        <v>0</v>
      </c>
      <c r="Q2504" t="s">
        <v>8297</v>
      </c>
    </row>
    <row r="2505" spans="1:17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s="9">
        <f t="shared" si="117"/>
        <v>42498.899398148147</v>
      </c>
      <c r="L2505" s="9">
        <f t="shared" si="118"/>
        <v>42528.879166666666</v>
      </c>
      <c r="M2505" s="10">
        <f t="shared" si="119"/>
        <v>2016</v>
      </c>
      <c r="N2505" t="b">
        <v>0</v>
      </c>
      <c r="O2505">
        <v>0</v>
      </c>
      <c r="P2505" t="b">
        <v>0</v>
      </c>
      <c r="Q2505" t="s">
        <v>8297</v>
      </c>
    </row>
    <row r="2506" spans="1:17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s="9">
        <f t="shared" si="117"/>
        <v>41928.015439814815</v>
      </c>
      <c r="L2506" s="9">
        <f t="shared" si="118"/>
        <v>41958.057106481487</v>
      </c>
      <c r="M2506" s="10">
        <f t="shared" si="119"/>
        <v>2014</v>
      </c>
      <c r="N2506" t="b">
        <v>0</v>
      </c>
      <c r="O2506">
        <v>0</v>
      </c>
      <c r="P2506" t="b">
        <v>0</v>
      </c>
      <c r="Q2506" t="s">
        <v>8297</v>
      </c>
    </row>
    <row r="2507" spans="1:17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s="9">
        <f t="shared" si="117"/>
        <v>42047.05574074074</v>
      </c>
      <c r="L2507" s="9">
        <f t="shared" si="118"/>
        <v>42077.014074074075</v>
      </c>
      <c r="M2507" s="10">
        <f t="shared" si="119"/>
        <v>2015</v>
      </c>
      <c r="N2507" t="b">
        <v>0</v>
      </c>
      <c r="O2507">
        <v>0</v>
      </c>
      <c r="P2507" t="b">
        <v>0</v>
      </c>
      <c r="Q2507" t="s">
        <v>8297</v>
      </c>
    </row>
    <row r="2508" spans="1:17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s="9">
        <f t="shared" si="117"/>
        <v>42258.297094907408</v>
      </c>
      <c r="L2508" s="9">
        <f t="shared" si="118"/>
        <v>42280.875</v>
      </c>
      <c r="M2508" s="10">
        <f t="shared" si="119"/>
        <v>2015</v>
      </c>
      <c r="N2508" t="b">
        <v>0</v>
      </c>
      <c r="O2508">
        <v>2</v>
      </c>
      <c r="P2508" t="b">
        <v>0</v>
      </c>
      <c r="Q2508" t="s">
        <v>8297</v>
      </c>
    </row>
    <row r="2509" spans="1:17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s="9">
        <f t="shared" si="117"/>
        <v>42105.072962962964</v>
      </c>
      <c r="L2509" s="9">
        <f t="shared" si="118"/>
        <v>42135.072962962964</v>
      </c>
      <c r="M2509" s="10">
        <f t="shared" si="119"/>
        <v>2015</v>
      </c>
      <c r="N2509" t="b">
        <v>0</v>
      </c>
      <c r="O2509">
        <v>0</v>
      </c>
      <c r="P2509" t="b">
        <v>0</v>
      </c>
      <c r="Q2509" t="s">
        <v>8297</v>
      </c>
    </row>
    <row r="2510" spans="1:17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s="9">
        <f t="shared" si="117"/>
        <v>41835.951782407406</v>
      </c>
      <c r="L2510" s="9">
        <f t="shared" si="118"/>
        <v>41865.951782407406</v>
      </c>
      <c r="M2510" s="10">
        <f t="shared" si="119"/>
        <v>2014</v>
      </c>
      <c r="N2510" t="b">
        <v>0</v>
      </c>
      <c r="O2510">
        <v>0</v>
      </c>
      <c r="P2510" t="b">
        <v>0</v>
      </c>
      <c r="Q2510" t="s">
        <v>8297</v>
      </c>
    </row>
    <row r="2511" spans="1:17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s="9">
        <f t="shared" si="117"/>
        <v>42058.809594907405</v>
      </c>
      <c r="L2511" s="9">
        <f t="shared" si="118"/>
        <v>42114.767928240741</v>
      </c>
      <c r="M2511" s="10">
        <f t="shared" si="119"/>
        <v>2015</v>
      </c>
      <c r="N2511" t="b">
        <v>0</v>
      </c>
      <c r="O2511">
        <v>28</v>
      </c>
      <c r="P2511" t="b">
        <v>0</v>
      </c>
      <c r="Q2511" t="s">
        <v>8297</v>
      </c>
    </row>
    <row r="2512" spans="1:17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s="9">
        <f t="shared" si="117"/>
        <v>42078.997361111105</v>
      </c>
      <c r="L2512" s="9">
        <f t="shared" si="118"/>
        <v>42138.997361111105</v>
      </c>
      <c r="M2512" s="10">
        <f t="shared" si="119"/>
        <v>2015</v>
      </c>
      <c r="N2512" t="b">
        <v>0</v>
      </c>
      <c r="O2512">
        <v>2</v>
      </c>
      <c r="P2512" t="b">
        <v>0</v>
      </c>
      <c r="Q2512" t="s">
        <v>8297</v>
      </c>
    </row>
    <row r="2513" spans="1:17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s="9">
        <f t="shared" si="117"/>
        <v>42371.446909722217</v>
      </c>
      <c r="L2513" s="9">
        <f t="shared" si="118"/>
        <v>42401.446909722217</v>
      </c>
      <c r="M2513" s="10">
        <f t="shared" si="119"/>
        <v>2016</v>
      </c>
      <c r="N2513" t="b">
        <v>0</v>
      </c>
      <c r="O2513">
        <v>0</v>
      </c>
      <c r="P2513" t="b">
        <v>0</v>
      </c>
      <c r="Q2513" t="s">
        <v>8297</v>
      </c>
    </row>
    <row r="2514" spans="1:17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s="9">
        <f t="shared" si="117"/>
        <v>41971.876863425925</v>
      </c>
      <c r="L2514" s="9">
        <f t="shared" si="118"/>
        <v>41986.876863425925</v>
      </c>
      <c r="M2514" s="10">
        <f t="shared" si="119"/>
        <v>2014</v>
      </c>
      <c r="N2514" t="b">
        <v>0</v>
      </c>
      <c r="O2514">
        <v>0</v>
      </c>
      <c r="P2514" t="b">
        <v>0</v>
      </c>
      <c r="Q2514" t="s">
        <v>8297</v>
      </c>
    </row>
    <row r="2515" spans="1:17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s="9">
        <f t="shared" si="117"/>
        <v>42732.00681712963</v>
      </c>
      <c r="L2515" s="9">
        <f t="shared" si="118"/>
        <v>42792.00681712963</v>
      </c>
      <c r="M2515" s="10">
        <f t="shared" si="119"/>
        <v>2017</v>
      </c>
      <c r="N2515" t="b">
        <v>0</v>
      </c>
      <c r="O2515">
        <v>0</v>
      </c>
      <c r="P2515" t="b">
        <v>0</v>
      </c>
      <c r="Q2515" t="s">
        <v>8297</v>
      </c>
    </row>
    <row r="2516" spans="1:17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s="9">
        <f t="shared" si="117"/>
        <v>41854.389780092592</v>
      </c>
      <c r="L2516" s="9">
        <f t="shared" si="118"/>
        <v>41871.389780092592</v>
      </c>
      <c r="M2516" s="10">
        <f t="shared" si="119"/>
        <v>2014</v>
      </c>
      <c r="N2516" t="b">
        <v>0</v>
      </c>
      <c r="O2516">
        <v>4</v>
      </c>
      <c r="P2516" t="b">
        <v>0</v>
      </c>
      <c r="Q2516" t="s">
        <v>8297</v>
      </c>
    </row>
    <row r="2517" spans="1:17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s="9">
        <f t="shared" si="117"/>
        <v>42027.839733796296</v>
      </c>
      <c r="L2517" s="9">
        <f t="shared" si="118"/>
        <v>42057.839733796296</v>
      </c>
      <c r="M2517" s="10">
        <f t="shared" si="119"/>
        <v>2015</v>
      </c>
      <c r="N2517" t="b">
        <v>0</v>
      </c>
      <c r="O2517">
        <v>12</v>
      </c>
      <c r="P2517" t="b">
        <v>0</v>
      </c>
      <c r="Q2517" t="s">
        <v>8297</v>
      </c>
    </row>
    <row r="2518" spans="1:17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s="9">
        <f t="shared" si="117"/>
        <v>41942.653379629628</v>
      </c>
      <c r="L2518" s="9">
        <f t="shared" si="118"/>
        <v>41972.6950462963</v>
      </c>
      <c r="M2518" s="10">
        <f t="shared" si="119"/>
        <v>2014</v>
      </c>
      <c r="N2518" t="b">
        <v>0</v>
      </c>
      <c r="O2518">
        <v>0</v>
      </c>
      <c r="P2518" t="b">
        <v>0</v>
      </c>
      <c r="Q2518" t="s">
        <v>8297</v>
      </c>
    </row>
    <row r="2519" spans="1:17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s="9">
        <f t="shared" si="117"/>
        <v>42052.802430555559</v>
      </c>
      <c r="L2519" s="9">
        <f t="shared" si="118"/>
        <v>42082.760763888888</v>
      </c>
      <c r="M2519" s="10">
        <f t="shared" si="119"/>
        <v>2015</v>
      </c>
      <c r="N2519" t="b">
        <v>0</v>
      </c>
      <c r="O2519">
        <v>33</v>
      </c>
      <c r="P2519" t="b">
        <v>0</v>
      </c>
      <c r="Q2519" t="s">
        <v>8297</v>
      </c>
    </row>
    <row r="2520" spans="1:17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s="9">
        <f t="shared" si="117"/>
        <v>41926.680879629632</v>
      </c>
      <c r="L2520" s="9">
        <f t="shared" si="118"/>
        <v>41956.722546296296</v>
      </c>
      <c r="M2520" s="10">
        <f t="shared" si="119"/>
        <v>2014</v>
      </c>
      <c r="N2520" t="b">
        <v>0</v>
      </c>
      <c r="O2520">
        <v>0</v>
      </c>
      <c r="P2520" t="b">
        <v>0</v>
      </c>
      <c r="Q2520" t="s">
        <v>8297</v>
      </c>
    </row>
    <row r="2521" spans="1:17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s="9">
        <f t="shared" si="117"/>
        <v>41809.155138888891</v>
      </c>
      <c r="L2521" s="9">
        <f t="shared" si="118"/>
        <v>41839.155138888891</v>
      </c>
      <c r="M2521" s="10">
        <f t="shared" si="119"/>
        <v>2014</v>
      </c>
      <c r="N2521" t="b">
        <v>0</v>
      </c>
      <c r="O2521">
        <v>4</v>
      </c>
      <c r="P2521" t="b">
        <v>0</v>
      </c>
      <c r="Q2521" t="s">
        <v>8297</v>
      </c>
    </row>
    <row r="2522" spans="1:17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s="9">
        <f t="shared" si="117"/>
        <v>42612.600520833337</v>
      </c>
      <c r="L2522" s="9">
        <f t="shared" si="118"/>
        <v>42658.806249999994</v>
      </c>
      <c r="M2522" s="10">
        <f t="shared" si="119"/>
        <v>2016</v>
      </c>
      <c r="N2522" t="b">
        <v>0</v>
      </c>
      <c r="O2522">
        <v>0</v>
      </c>
      <c r="P2522" t="b">
        <v>0</v>
      </c>
      <c r="Q2522" t="s">
        <v>8297</v>
      </c>
    </row>
    <row r="2523" spans="1:17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s="9">
        <f t="shared" si="117"/>
        <v>42269.967835648145</v>
      </c>
      <c r="L2523" s="9">
        <f t="shared" si="118"/>
        <v>42290.967835648145</v>
      </c>
      <c r="M2523" s="10">
        <f t="shared" si="119"/>
        <v>2015</v>
      </c>
      <c r="N2523" t="b">
        <v>0</v>
      </c>
      <c r="O2523">
        <v>132</v>
      </c>
      <c r="P2523" t="b">
        <v>1</v>
      </c>
      <c r="Q2523" t="s">
        <v>8298</v>
      </c>
    </row>
    <row r="2524" spans="1:17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s="9">
        <f t="shared" si="117"/>
        <v>42460.573611111111</v>
      </c>
      <c r="L2524" s="9">
        <f t="shared" si="118"/>
        <v>42482.619444444441</v>
      </c>
      <c r="M2524" s="10">
        <f t="shared" si="119"/>
        <v>2016</v>
      </c>
      <c r="N2524" t="b">
        <v>0</v>
      </c>
      <c r="O2524">
        <v>27</v>
      </c>
      <c r="P2524" t="b">
        <v>1</v>
      </c>
      <c r="Q2524" t="s">
        <v>8298</v>
      </c>
    </row>
    <row r="2525" spans="1:17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s="9">
        <f t="shared" si="117"/>
        <v>41930.975601851853</v>
      </c>
      <c r="L2525" s="9">
        <f t="shared" si="118"/>
        <v>41961.017268518524</v>
      </c>
      <c r="M2525" s="10">
        <f t="shared" si="119"/>
        <v>2014</v>
      </c>
      <c r="N2525" t="b">
        <v>0</v>
      </c>
      <c r="O2525">
        <v>26</v>
      </c>
      <c r="P2525" t="b">
        <v>1</v>
      </c>
      <c r="Q2525" t="s">
        <v>8298</v>
      </c>
    </row>
    <row r="2526" spans="1:17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s="9">
        <f t="shared" si="117"/>
        <v>41961.807372685187</v>
      </c>
      <c r="L2526" s="9">
        <f t="shared" si="118"/>
        <v>41994.1875</v>
      </c>
      <c r="M2526" s="10">
        <f t="shared" si="119"/>
        <v>2014</v>
      </c>
      <c r="N2526" t="b">
        <v>0</v>
      </c>
      <c r="O2526">
        <v>43</v>
      </c>
      <c r="P2526" t="b">
        <v>1</v>
      </c>
      <c r="Q2526" t="s">
        <v>8298</v>
      </c>
    </row>
    <row r="2527" spans="1:17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s="9">
        <f t="shared" si="117"/>
        <v>41058.844571759262</v>
      </c>
      <c r="L2527" s="9">
        <f t="shared" si="118"/>
        <v>41088.844571759262</v>
      </c>
      <c r="M2527" s="10">
        <f t="shared" si="119"/>
        <v>2012</v>
      </c>
      <c r="N2527" t="b">
        <v>0</v>
      </c>
      <c r="O2527">
        <v>80</v>
      </c>
      <c r="P2527" t="b">
        <v>1</v>
      </c>
      <c r="Q2527" t="s">
        <v>8298</v>
      </c>
    </row>
    <row r="2528" spans="1:17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s="9">
        <f t="shared" si="117"/>
        <v>41953.091134259259</v>
      </c>
      <c r="L2528" s="9">
        <f t="shared" si="118"/>
        <v>41981.207638888889</v>
      </c>
      <c r="M2528" s="10">
        <f t="shared" si="119"/>
        <v>2014</v>
      </c>
      <c r="N2528" t="b">
        <v>0</v>
      </c>
      <c r="O2528">
        <v>33</v>
      </c>
      <c r="P2528" t="b">
        <v>1</v>
      </c>
      <c r="Q2528" t="s">
        <v>8298</v>
      </c>
    </row>
    <row r="2529" spans="1:17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s="9">
        <f t="shared" si="117"/>
        <v>41546.75105324074</v>
      </c>
      <c r="L2529" s="9">
        <f t="shared" si="118"/>
        <v>41565.165972222225</v>
      </c>
      <c r="M2529" s="10">
        <f t="shared" si="119"/>
        <v>2013</v>
      </c>
      <c r="N2529" t="b">
        <v>0</v>
      </c>
      <c r="O2529">
        <v>71</v>
      </c>
      <c r="P2529" t="b">
        <v>1</v>
      </c>
      <c r="Q2529" t="s">
        <v>8298</v>
      </c>
    </row>
    <row r="2530" spans="1:17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s="9">
        <f t="shared" si="117"/>
        <v>42217.834525462968</v>
      </c>
      <c r="L2530" s="9">
        <f t="shared" si="118"/>
        <v>42236.458333333328</v>
      </c>
      <c r="M2530" s="10">
        <f t="shared" si="119"/>
        <v>2015</v>
      </c>
      <c r="N2530" t="b">
        <v>0</v>
      </c>
      <c r="O2530">
        <v>81</v>
      </c>
      <c r="P2530" t="b">
        <v>1</v>
      </c>
      <c r="Q2530" t="s">
        <v>8298</v>
      </c>
    </row>
    <row r="2531" spans="1:17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s="9">
        <f t="shared" si="117"/>
        <v>40948.080729166664</v>
      </c>
      <c r="L2531" s="9">
        <f t="shared" si="118"/>
        <v>40993.0390625</v>
      </c>
      <c r="M2531" s="10">
        <f t="shared" si="119"/>
        <v>2012</v>
      </c>
      <c r="N2531" t="b">
        <v>0</v>
      </c>
      <c r="O2531">
        <v>76</v>
      </c>
      <c r="P2531" t="b">
        <v>1</v>
      </c>
      <c r="Q2531" t="s">
        <v>8298</v>
      </c>
    </row>
    <row r="2532" spans="1:17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s="9">
        <f t="shared" si="117"/>
        <v>42081.864641203705</v>
      </c>
      <c r="L2532" s="9">
        <f t="shared" si="118"/>
        <v>42114.201388888891</v>
      </c>
      <c r="M2532" s="10">
        <f t="shared" si="119"/>
        <v>2015</v>
      </c>
      <c r="N2532" t="b">
        <v>0</v>
      </c>
      <c r="O2532">
        <v>48</v>
      </c>
      <c r="P2532" t="b">
        <v>1</v>
      </c>
      <c r="Q2532" t="s">
        <v>8298</v>
      </c>
    </row>
    <row r="2533" spans="1:17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s="9">
        <f t="shared" si="117"/>
        <v>42208.680023148147</v>
      </c>
      <c r="L2533" s="9">
        <f t="shared" si="118"/>
        <v>42231.165972222225</v>
      </c>
      <c r="M2533" s="10">
        <f t="shared" si="119"/>
        <v>2015</v>
      </c>
      <c r="N2533" t="b">
        <v>0</v>
      </c>
      <c r="O2533">
        <v>61</v>
      </c>
      <c r="P2533" t="b">
        <v>1</v>
      </c>
      <c r="Q2533" t="s">
        <v>8298</v>
      </c>
    </row>
    <row r="2534" spans="1:17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s="9">
        <f t="shared" si="117"/>
        <v>41107.849143518521</v>
      </c>
      <c r="L2534" s="9">
        <f t="shared" si="118"/>
        <v>41137.849143518521</v>
      </c>
      <c r="M2534" s="10">
        <f t="shared" si="119"/>
        <v>2012</v>
      </c>
      <c r="N2534" t="b">
        <v>0</v>
      </c>
      <c r="O2534">
        <v>60</v>
      </c>
      <c r="P2534" t="b">
        <v>1</v>
      </c>
      <c r="Q2534" t="s">
        <v>8298</v>
      </c>
    </row>
    <row r="2535" spans="1:17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s="9">
        <f t="shared" si="117"/>
        <v>41304.751284722224</v>
      </c>
      <c r="L2535" s="9">
        <f t="shared" si="118"/>
        <v>41334.750787037039</v>
      </c>
      <c r="M2535" s="10">
        <f t="shared" si="119"/>
        <v>2013</v>
      </c>
      <c r="N2535" t="b">
        <v>0</v>
      </c>
      <c r="O2535">
        <v>136</v>
      </c>
      <c r="P2535" t="b">
        <v>1</v>
      </c>
      <c r="Q2535" t="s">
        <v>8298</v>
      </c>
    </row>
    <row r="2536" spans="1:17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s="9">
        <f t="shared" si="117"/>
        <v>40127.700370370374</v>
      </c>
      <c r="L2536" s="9">
        <f t="shared" si="118"/>
        <v>40179.25</v>
      </c>
      <c r="M2536" s="10">
        <f t="shared" si="119"/>
        <v>2010</v>
      </c>
      <c r="N2536" t="b">
        <v>0</v>
      </c>
      <c r="O2536">
        <v>14</v>
      </c>
      <c r="P2536" t="b">
        <v>1</v>
      </c>
      <c r="Q2536" t="s">
        <v>8298</v>
      </c>
    </row>
    <row r="2537" spans="1:17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s="9">
        <f t="shared" si="117"/>
        <v>41943.791030092594</v>
      </c>
      <c r="L2537" s="9">
        <f t="shared" si="118"/>
        <v>41974.832696759258</v>
      </c>
      <c r="M2537" s="10">
        <f t="shared" si="119"/>
        <v>2014</v>
      </c>
      <c r="N2537" t="b">
        <v>0</v>
      </c>
      <c r="O2537">
        <v>78</v>
      </c>
      <c r="P2537" t="b">
        <v>1</v>
      </c>
      <c r="Q2537" t="s">
        <v>8298</v>
      </c>
    </row>
    <row r="2538" spans="1:17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s="9">
        <f t="shared" si="117"/>
        <v>41464.106087962966</v>
      </c>
      <c r="L2538" s="9">
        <f t="shared" si="118"/>
        <v>41485.106087962966</v>
      </c>
      <c r="M2538" s="10">
        <f t="shared" si="119"/>
        <v>2013</v>
      </c>
      <c r="N2538" t="b">
        <v>0</v>
      </c>
      <c r="O2538">
        <v>4</v>
      </c>
      <c r="P2538" t="b">
        <v>1</v>
      </c>
      <c r="Q2538" t="s">
        <v>8298</v>
      </c>
    </row>
    <row r="2539" spans="1:17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s="9">
        <f t="shared" si="117"/>
        <v>40696.648784722223</v>
      </c>
      <c r="L2539" s="9">
        <f t="shared" si="118"/>
        <v>40756.648784722223</v>
      </c>
      <c r="M2539" s="10">
        <f t="shared" si="119"/>
        <v>2011</v>
      </c>
      <c r="N2539" t="b">
        <v>0</v>
      </c>
      <c r="O2539">
        <v>11</v>
      </c>
      <c r="P2539" t="b">
        <v>1</v>
      </c>
      <c r="Q2539" t="s">
        <v>8298</v>
      </c>
    </row>
    <row r="2540" spans="1:17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s="9">
        <f t="shared" si="117"/>
        <v>41298.509965277779</v>
      </c>
      <c r="L2540" s="9">
        <f t="shared" si="118"/>
        <v>41329.207638888889</v>
      </c>
      <c r="M2540" s="10">
        <f t="shared" si="119"/>
        <v>2013</v>
      </c>
      <c r="N2540" t="b">
        <v>0</v>
      </c>
      <c r="O2540">
        <v>185</v>
      </c>
      <c r="P2540" t="b">
        <v>1</v>
      </c>
      <c r="Q2540" t="s">
        <v>8298</v>
      </c>
    </row>
    <row r="2541" spans="1:17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s="9">
        <f t="shared" si="117"/>
        <v>41977.902222222227</v>
      </c>
      <c r="L2541" s="9">
        <f t="shared" si="118"/>
        <v>42037.902222222227</v>
      </c>
      <c r="M2541" s="10">
        <f t="shared" si="119"/>
        <v>2015</v>
      </c>
      <c r="N2541" t="b">
        <v>0</v>
      </c>
      <c r="O2541">
        <v>59</v>
      </c>
      <c r="P2541" t="b">
        <v>1</v>
      </c>
      <c r="Q2541" t="s">
        <v>8298</v>
      </c>
    </row>
    <row r="2542" spans="1:17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s="9">
        <f t="shared" si="117"/>
        <v>40785.675011574072</v>
      </c>
      <c r="L2542" s="9">
        <f t="shared" si="118"/>
        <v>40845.675011574072</v>
      </c>
      <c r="M2542" s="10">
        <f t="shared" si="119"/>
        <v>2011</v>
      </c>
      <c r="N2542" t="b">
        <v>0</v>
      </c>
      <c r="O2542">
        <v>27</v>
      </c>
      <c r="P2542" t="b">
        <v>1</v>
      </c>
      <c r="Q2542" t="s">
        <v>8298</v>
      </c>
    </row>
    <row r="2543" spans="1:17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s="9">
        <f t="shared" si="117"/>
        <v>41483.449282407404</v>
      </c>
      <c r="L2543" s="9">
        <f t="shared" si="118"/>
        <v>41543.449282407404</v>
      </c>
      <c r="M2543" s="10">
        <f t="shared" si="119"/>
        <v>2013</v>
      </c>
      <c r="N2543" t="b">
        <v>0</v>
      </c>
      <c r="O2543">
        <v>63</v>
      </c>
      <c r="P2543" t="b">
        <v>1</v>
      </c>
      <c r="Q2543" t="s">
        <v>8298</v>
      </c>
    </row>
    <row r="2544" spans="1:17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s="9">
        <f t="shared" si="117"/>
        <v>41509.426585648151</v>
      </c>
      <c r="L2544" s="9">
        <f t="shared" si="118"/>
        <v>41548.165972222225</v>
      </c>
      <c r="M2544" s="10">
        <f t="shared" si="119"/>
        <v>2013</v>
      </c>
      <c r="N2544" t="b">
        <v>0</v>
      </c>
      <c r="O2544">
        <v>13</v>
      </c>
      <c r="P2544" t="b">
        <v>1</v>
      </c>
      <c r="Q2544" t="s">
        <v>8298</v>
      </c>
    </row>
    <row r="2545" spans="1:17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s="9">
        <f t="shared" si="117"/>
        <v>40514.107615740737</v>
      </c>
      <c r="L2545" s="9">
        <f t="shared" si="118"/>
        <v>40545.125</v>
      </c>
      <c r="M2545" s="10">
        <f t="shared" si="119"/>
        <v>2011</v>
      </c>
      <c r="N2545" t="b">
        <v>0</v>
      </c>
      <c r="O2545">
        <v>13</v>
      </c>
      <c r="P2545" t="b">
        <v>1</v>
      </c>
      <c r="Q2545" t="s">
        <v>8298</v>
      </c>
    </row>
    <row r="2546" spans="1:17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s="9">
        <f t="shared" si="117"/>
        <v>41068.520474537036</v>
      </c>
      <c r="L2546" s="9">
        <f t="shared" si="118"/>
        <v>41098.520474537036</v>
      </c>
      <c r="M2546" s="10">
        <f t="shared" si="119"/>
        <v>2012</v>
      </c>
      <c r="N2546" t="b">
        <v>0</v>
      </c>
      <c r="O2546">
        <v>57</v>
      </c>
      <c r="P2546" t="b">
        <v>1</v>
      </c>
      <c r="Q2546" t="s">
        <v>8298</v>
      </c>
    </row>
    <row r="2547" spans="1:17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s="9">
        <f t="shared" si="117"/>
        <v>42027.13817129629</v>
      </c>
      <c r="L2547" s="9">
        <f t="shared" si="118"/>
        <v>42062.020833333328</v>
      </c>
      <c r="M2547" s="10">
        <f t="shared" si="119"/>
        <v>2015</v>
      </c>
      <c r="N2547" t="b">
        <v>0</v>
      </c>
      <c r="O2547">
        <v>61</v>
      </c>
      <c r="P2547" t="b">
        <v>1</v>
      </c>
      <c r="Q2547" t="s">
        <v>8298</v>
      </c>
    </row>
    <row r="2548" spans="1:17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s="9">
        <f t="shared" si="117"/>
        <v>41524.858553240738</v>
      </c>
      <c r="L2548" s="9">
        <f t="shared" si="118"/>
        <v>41552.208333333336</v>
      </c>
      <c r="M2548" s="10">
        <f t="shared" si="119"/>
        <v>2013</v>
      </c>
      <c r="N2548" t="b">
        <v>0</v>
      </c>
      <c r="O2548">
        <v>65</v>
      </c>
      <c r="P2548" t="b">
        <v>1</v>
      </c>
      <c r="Q2548" t="s">
        <v>8298</v>
      </c>
    </row>
    <row r="2549" spans="1:17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s="9">
        <f t="shared" si="117"/>
        <v>40973.773182870369</v>
      </c>
      <c r="L2549" s="9">
        <f t="shared" si="118"/>
        <v>41003.731516203705</v>
      </c>
      <c r="M2549" s="10">
        <f t="shared" si="119"/>
        <v>2012</v>
      </c>
      <c r="N2549" t="b">
        <v>0</v>
      </c>
      <c r="O2549">
        <v>134</v>
      </c>
      <c r="P2549" t="b">
        <v>1</v>
      </c>
      <c r="Q2549" t="s">
        <v>8298</v>
      </c>
    </row>
    <row r="2550" spans="1:17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s="9">
        <f t="shared" si="117"/>
        <v>42618.625428240746</v>
      </c>
      <c r="L2550" s="9">
        <f t="shared" si="118"/>
        <v>42643.185416666667</v>
      </c>
      <c r="M2550" s="10">
        <f t="shared" si="119"/>
        <v>2016</v>
      </c>
      <c r="N2550" t="b">
        <v>0</v>
      </c>
      <c r="O2550">
        <v>37</v>
      </c>
      <c r="P2550" t="b">
        <v>1</v>
      </c>
      <c r="Q2550" t="s">
        <v>8298</v>
      </c>
    </row>
    <row r="2551" spans="1:17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s="9">
        <f t="shared" si="117"/>
        <v>41390.757754629631</v>
      </c>
      <c r="L2551" s="9">
        <f t="shared" si="118"/>
        <v>41425.708333333336</v>
      </c>
      <c r="M2551" s="10">
        <f t="shared" si="119"/>
        <v>2013</v>
      </c>
      <c r="N2551" t="b">
        <v>0</v>
      </c>
      <c r="O2551">
        <v>37</v>
      </c>
      <c r="P2551" t="b">
        <v>1</v>
      </c>
      <c r="Q2551" t="s">
        <v>8298</v>
      </c>
    </row>
    <row r="2552" spans="1:17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s="9">
        <f t="shared" si="117"/>
        <v>42228.634328703702</v>
      </c>
      <c r="L2552" s="9">
        <f t="shared" si="118"/>
        <v>42285.165972222225</v>
      </c>
      <c r="M2552" s="10">
        <f t="shared" si="119"/>
        <v>2015</v>
      </c>
      <c r="N2552" t="b">
        <v>0</v>
      </c>
      <c r="O2552">
        <v>150</v>
      </c>
      <c r="P2552" t="b">
        <v>1</v>
      </c>
      <c r="Q2552" t="s">
        <v>8298</v>
      </c>
    </row>
    <row r="2553" spans="1:17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s="9">
        <f t="shared" si="117"/>
        <v>40961.252141203702</v>
      </c>
      <c r="L2553" s="9">
        <f t="shared" si="118"/>
        <v>40989.866666666669</v>
      </c>
      <c r="M2553" s="10">
        <f t="shared" si="119"/>
        <v>2012</v>
      </c>
      <c r="N2553" t="b">
        <v>0</v>
      </c>
      <c r="O2553">
        <v>56</v>
      </c>
      <c r="P2553" t="b">
        <v>1</v>
      </c>
      <c r="Q2553" t="s">
        <v>8298</v>
      </c>
    </row>
    <row r="2554" spans="1:17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s="9">
        <f t="shared" si="117"/>
        <v>42769.809965277775</v>
      </c>
      <c r="L2554" s="9">
        <f t="shared" si="118"/>
        <v>42799.809965277775</v>
      </c>
      <c r="M2554" s="10">
        <f t="shared" si="119"/>
        <v>2017</v>
      </c>
      <c r="N2554" t="b">
        <v>0</v>
      </c>
      <c r="O2554">
        <v>18</v>
      </c>
      <c r="P2554" t="b">
        <v>1</v>
      </c>
      <c r="Q2554" t="s">
        <v>8298</v>
      </c>
    </row>
    <row r="2555" spans="1:17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s="9">
        <f t="shared" si="117"/>
        <v>41113.199155092596</v>
      </c>
      <c r="L2555" s="9">
        <f t="shared" si="118"/>
        <v>41173.199155092596</v>
      </c>
      <c r="M2555" s="10">
        <f t="shared" si="119"/>
        <v>2012</v>
      </c>
      <c r="N2555" t="b">
        <v>0</v>
      </c>
      <c r="O2555">
        <v>60</v>
      </c>
      <c r="P2555" t="b">
        <v>1</v>
      </c>
      <c r="Q2555" t="s">
        <v>8298</v>
      </c>
    </row>
    <row r="2556" spans="1:17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s="9">
        <f t="shared" si="117"/>
        <v>42125.078275462962</v>
      </c>
      <c r="L2556" s="9">
        <f t="shared" si="118"/>
        <v>42156.165972222225</v>
      </c>
      <c r="M2556" s="10">
        <f t="shared" si="119"/>
        <v>2015</v>
      </c>
      <c r="N2556" t="b">
        <v>0</v>
      </c>
      <c r="O2556">
        <v>67</v>
      </c>
      <c r="P2556" t="b">
        <v>1</v>
      </c>
      <c r="Q2556" t="s">
        <v>8298</v>
      </c>
    </row>
    <row r="2557" spans="1:17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s="9">
        <f t="shared" si="117"/>
        <v>41026.655011574076</v>
      </c>
      <c r="L2557" s="9">
        <f t="shared" si="118"/>
        <v>41057.655011574076</v>
      </c>
      <c r="M2557" s="10">
        <f t="shared" si="119"/>
        <v>2012</v>
      </c>
      <c r="N2557" t="b">
        <v>0</v>
      </c>
      <c r="O2557">
        <v>35</v>
      </c>
      <c r="P2557" t="b">
        <v>1</v>
      </c>
      <c r="Q2557" t="s">
        <v>8298</v>
      </c>
    </row>
    <row r="2558" spans="1:17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s="9">
        <f t="shared" si="117"/>
        <v>41222.991400462961</v>
      </c>
      <c r="L2558" s="9">
        <f t="shared" si="118"/>
        <v>41267.991400462961</v>
      </c>
      <c r="M2558" s="10">
        <f t="shared" si="119"/>
        <v>2012</v>
      </c>
      <c r="N2558" t="b">
        <v>0</v>
      </c>
      <c r="O2558">
        <v>34</v>
      </c>
      <c r="P2558" t="b">
        <v>1</v>
      </c>
      <c r="Q2558" t="s">
        <v>8298</v>
      </c>
    </row>
    <row r="2559" spans="1:17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s="9">
        <f t="shared" si="117"/>
        <v>41744.745208333334</v>
      </c>
      <c r="L2559" s="9">
        <f t="shared" si="118"/>
        <v>41774.745208333334</v>
      </c>
      <c r="M2559" s="10">
        <f t="shared" si="119"/>
        <v>2014</v>
      </c>
      <c r="N2559" t="b">
        <v>0</v>
      </c>
      <c r="O2559">
        <v>36</v>
      </c>
      <c r="P2559" t="b">
        <v>1</v>
      </c>
      <c r="Q2559" t="s">
        <v>8298</v>
      </c>
    </row>
    <row r="2560" spans="1:17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s="9">
        <f t="shared" si="117"/>
        <v>42093.860023148154</v>
      </c>
      <c r="L2560" s="9">
        <f t="shared" si="118"/>
        <v>42125.582638888889</v>
      </c>
      <c r="M2560" s="10">
        <f t="shared" si="119"/>
        <v>2015</v>
      </c>
      <c r="N2560" t="b">
        <v>0</v>
      </c>
      <c r="O2560">
        <v>18</v>
      </c>
      <c r="P2560" t="b">
        <v>1</v>
      </c>
      <c r="Q2560" t="s">
        <v>8298</v>
      </c>
    </row>
    <row r="2561" spans="1:17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s="9">
        <f t="shared" si="117"/>
        <v>40829.873657407406</v>
      </c>
      <c r="L2561" s="9">
        <f t="shared" si="118"/>
        <v>40862.817361111112</v>
      </c>
      <c r="M2561" s="10">
        <f t="shared" si="119"/>
        <v>2011</v>
      </c>
      <c r="N2561" t="b">
        <v>0</v>
      </c>
      <c r="O2561">
        <v>25</v>
      </c>
      <c r="P2561" t="b">
        <v>1</v>
      </c>
      <c r="Q2561" t="s">
        <v>8298</v>
      </c>
    </row>
    <row r="2562" spans="1:17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s="9">
        <f t="shared" si="117"/>
        <v>42039.951087962967</v>
      </c>
      <c r="L2562" s="9">
        <f t="shared" si="118"/>
        <v>42069.951087962967</v>
      </c>
      <c r="M2562" s="10">
        <f t="shared" si="119"/>
        <v>2015</v>
      </c>
      <c r="N2562" t="b">
        <v>0</v>
      </c>
      <c r="O2562">
        <v>21</v>
      </c>
      <c r="P2562" t="b">
        <v>1</v>
      </c>
      <c r="Q2562" t="s">
        <v>8298</v>
      </c>
    </row>
    <row r="2563" spans="1:17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s="9">
        <f t="shared" ref="K2563:K2626" si="120">(((J2563/60)/60)/24)+DATE(1970,1,1)</f>
        <v>42260.528807870374</v>
      </c>
      <c r="L2563" s="9">
        <f t="shared" ref="L2563:L2626" si="121">(((I2563/60)/60)/24)+DATE(1970,1,1)</f>
        <v>42290.528807870374</v>
      </c>
      <c r="M2563" s="10">
        <f t="shared" ref="M2563:M2626" si="122">YEAR(L2563)</f>
        <v>2015</v>
      </c>
      <c r="N2563" t="b">
        <v>0</v>
      </c>
      <c r="O2563">
        <v>0</v>
      </c>
      <c r="P2563" t="b">
        <v>0</v>
      </c>
      <c r="Q2563" t="s">
        <v>8282</v>
      </c>
    </row>
    <row r="2564" spans="1:17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s="9">
        <f t="shared" si="120"/>
        <v>42594.524756944447</v>
      </c>
      <c r="L2564" s="9">
        <f t="shared" si="121"/>
        <v>42654.524756944447</v>
      </c>
      <c r="M2564" s="10">
        <f t="shared" si="122"/>
        <v>2016</v>
      </c>
      <c r="N2564" t="b">
        <v>0</v>
      </c>
      <c r="O2564">
        <v>3</v>
      </c>
      <c r="P2564" t="b">
        <v>0</v>
      </c>
      <c r="Q2564" t="s">
        <v>8282</v>
      </c>
    </row>
    <row r="2565" spans="1:17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s="9">
        <f t="shared" si="120"/>
        <v>42155.139479166668</v>
      </c>
      <c r="L2565" s="9">
        <f t="shared" si="121"/>
        <v>42215.139479166668</v>
      </c>
      <c r="M2565" s="10">
        <f t="shared" si="122"/>
        <v>2015</v>
      </c>
      <c r="N2565" t="b">
        <v>0</v>
      </c>
      <c r="O2565">
        <v>0</v>
      </c>
      <c r="P2565" t="b">
        <v>0</v>
      </c>
      <c r="Q2565" t="s">
        <v>8282</v>
      </c>
    </row>
    <row r="2566" spans="1:17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s="9">
        <f t="shared" si="120"/>
        <v>41822.040497685186</v>
      </c>
      <c r="L2566" s="9">
        <f t="shared" si="121"/>
        <v>41852.040497685186</v>
      </c>
      <c r="M2566" s="10">
        <f t="shared" si="122"/>
        <v>2014</v>
      </c>
      <c r="N2566" t="b">
        <v>0</v>
      </c>
      <c r="O2566">
        <v>0</v>
      </c>
      <c r="P2566" t="b">
        <v>0</v>
      </c>
      <c r="Q2566" t="s">
        <v>8282</v>
      </c>
    </row>
    <row r="2567" spans="1:17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s="9">
        <f t="shared" si="120"/>
        <v>42440.650335648148</v>
      </c>
      <c r="L2567" s="9">
        <f t="shared" si="121"/>
        <v>42499.868055555555</v>
      </c>
      <c r="M2567" s="10">
        <f t="shared" si="122"/>
        <v>2016</v>
      </c>
      <c r="N2567" t="b">
        <v>0</v>
      </c>
      <c r="O2567">
        <v>1</v>
      </c>
      <c r="P2567" t="b">
        <v>0</v>
      </c>
      <c r="Q2567" t="s">
        <v>8282</v>
      </c>
    </row>
    <row r="2568" spans="1:17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s="9">
        <f t="shared" si="120"/>
        <v>41842.980879629627</v>
      </c>
      <c r="L2568" s="9">
        <f t="shared" si="121"/>
        <v>41872.980879629627</v>
      </c>
      <c r="M2568" s="10">
        <f t="shared" si="122"/>
        <v>2014</v>
      </c>
      <c r="N2568" t="b">
        <v>0</v>
      </c>
      <c r="O2568">
        <v>0</v>
      </c>
      <c r="P2568" t="b">
        <v>0</v>
      </c>
      <c r="Q2568" t="s">
        <v>8282</v>
      </c>
    </row>
    <row r="2569" spans="1:17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s="9">
        <f t="shared" si="120"/>
        <v>42087.878912037035</v>
      </c>
      <c r="L2569" s="9">
        <f t="shared" si="121"/>
        <v>42117.878912037035</v>
      </c>
      <c r="M2569" s="10">
        <f t="shared" si="122"/>
        <v>2015</v>
      </c>
      <c r="N2569" t="b">
        <v>0</v>
      </c>
      <c r="O2569">
        <v>2</v>
      </c>
      <c r="P2569" t="b">
        <v>0</v>
      </c>
      <c r="Q2569" t="s">
        <v>8282</v>
      </c>
    </row>
    <row r="2570" spans="1:17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s="9">
        <f t="shared" si="120"/>
        <v>42584.666597222225</v>
      </c>
      <c r="L2570" s="9">
        <f t="shared" si="121"/>
        <v>42614.666597222225</v>
      </c>
      <c r="M2570" s="10">
        <f t="shared" si="122"/>
        <v>2016</v>
      </c>
      <c r="N2570" t="b">
        <v>0</v>
      </c>
      <c r="O2570">
        <v>1</v>
      </c>
      <c r="P2570" t="b">
        <v>0</v>
      </c>
      <c r="Q2570" t="s">
        <v>8282</v>
      </c>
    </row>
    <row r="2571" spans="1:17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s="9">
        <f t="shared" si="120"/>
        <v>42234.105462962965</v>
      </c>
      <c r="L2571" s="9">
        <f t="shared" si="121"/>
        <v>42264.105462962965</v>
      </c>
      <c r="M2571" s="10">
        <f t="shared" si="122"/>
        <v>2015</v>
      </c>
      <c r="N2571" t="b">
        <v>0</v>
      </c>
      <c r="O2571">
        <v>2</v>
      </c>
      <c r="P2571" t="b">
        <v>0</v>
      </c>
      <c r="Q2571" t="s">
        <v>8282</v>
      </c>
    </row>
    <row r="2572" spans="1:17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s="9">
        <f t="shared" si="120"/>
        <v>42744.903182870374</v>
      </c>
      <c r="L2572" s="9">
        <f t="shared" si="121"/>
        <v>42774.903182870374</v>
      </c>
      <c r="M2572" s="10">
        <f t="shared" si="122"/>
        <v>2017</v>
      </c>
      <c r="N2572" t="b">
        <v>0</v>
      </c>
      <c r="O2572">
        <v>2</v>
      </c>
      <c r="P2572" t="b">
        <v>0</v>
      </c>
      <c r="Q2572" t="s">
        <v>8282</v>
      </c>
    </row>
    <row r="2573" spans="1:17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s="9">
        <f t="shared" si="120"/>
        <v>42449.341678240744</v>
      </c>
      <c r="L2573" s="9">
        <f t="shared" si="121"/>
        <v>42509.341678240744</v>
      </c>
      <c r="M2573" s="10">
        <f t="shared" si="122"/>
        <v>2016</v>
      </c>
      <c r="N2573" t="b">
        <v>0</v>
      </c>
      <c r="O2573">
        <v>4</v>
      </c>
      <c r="P2573" t="b">
        <v>0</v>
      </c>
      <c r="Q2573" t="s">
        <v>8282</v>
      </c>
    </row>
    <row r="2574" spans="1:17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s="9">
        <f t="shared" si="120"/>
        <v>42077.119409722218</v>
      </c>
      <c r="L2574" s="9">
        <f t="shared" si="121"/>
        <v>42107.119409722218</v>
      </c>
      <c r="M2574" s="10">
        <f t="shared" si="122"/>
        <v>2015</v>
      </c>
      <c r="N2574" t="b">
        <v>0</v>
      </c>
      <c r="O2574">
        <v>0</v>
      </c>
      <c r="P2574" t="b">
        <v>0</v>
      </c>
      <c r="Q2574" t="s">
        <v>8282</v>
      </c>
    </row>
    <row r="2575" spans="1:17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s="9">
        <f t="shared" si="120"/>
        <v>41829.592002314814</v>
      </c>
      <c r="L2575" s="9">
        <f t="shared" si="121"/>
        <v>41874.592002314814</v>
      </c>
      <c r="M2575" s="10">
        <f t="shared" si="122"/>
        <v>2014</v>
      </c>
      <c r="N2575" t="b">
        <v>0</v>
      </c>
      <c r="O2575">
        <v>0</v>
      </c>
      <c r="P2575" t="b">
        <v>0</v>
      </c>
      <c r="Q2575" t="s">
        <v>8282</v>
      </c>
    </row>
    <row r="2576" spans="1:17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s="9">
        <f t="shared" si="120"/>
        <v>42487.825752314813</v>
      </c>
      <c r="L2576" s="9">
        <f t="shared" si="121"/>
        <v>42508.825752314813</v>
      </c>
      <c r="M2576" s="10">
        <f t="shared" si="122"/>
        <v>2016</v>
      </c>
      <c r="N2576" t="b">
        <v>0</v>
      </c>
      <c r="O2576">
        <v>0</v>
      </c>
      <c r="P2576" t="b">
        <v>0</v>
      </c>
      <c r="Q2576" t="s">
        <v>8282</v>
      </c>
    </row>
    <row r="2577" spans="1:17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s="9">
        <f t="shared" si="120"/>
        <v>41986.108726851846</v>
      </c>
      <c r="L2577" s="9">
        <f t="shared" si="121"/>
        <v>42016.108726851846</v>
      </c>
      <c r="M2577" s="10">
        <f t="shared" si="122"/>
        <v>2015</v>
      </c>
      <c r="N2577" t="b">
        <v>0</v>
      </c>
      <c r="O2577">
        <v>0</v>
      </c>
      <c r="P2577" t="b">
        <v>0</v>
      </c>
      <c r="Q2577" t="s">
        <v>8282</v>
      </c>
    </row>
    <row r="2578" spans="1:17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s="9">
        <f t="shared" si="120"/>
        <v>42060.00980324074</v>
      </c>
      <c r="L2578" s="9">
        <f t="shared" si="121"/>
        <v>42104.968136574069</v>
      </c>
      <c r="M2578" s="10">
        <f t="shared" si="122"/>
        <v>2015</v>
      </c>
      <c r="N2578" t="b">
        <v>0</v>
      </c>
      <c r="O2578">
        <v>0</v>
      </c>
      <c r="P2578" t="b">
        <v>0</v>
      </c>
      <c r="Q2578" t="s">
        <v>8282</v>
      </c>
    </row>
    <row r="2579" spans="1:17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s="9">
        <f t="shared" si="120"/>
        <v>41830.820567129631</v>
      </c>
      <c r="L2579" s="9">
        <f t="shared" si="121"/>
        <v>41855.820567129631</v>
      </c>
      <c r="M2579" s="10">
        <f t="shared" si="122"/>
        <v>2014</v>
      </c>
      <c r="N2579" t="b">
        <v>0</v>
      </c>
      <c r="O2579">
        <v>0</v>
      </c>
      <c r="P2579" t="b">
        <v>0</v>
      </c>
      <c r="Q2579" t="s">
        <v>8282</v>
      </c>
    </row>
    <row r="2580" spans="1:17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s="9">
        <f t="shared" si="120"/>
        <v>42238.022905092599</v>
      </c>
      <c r="L2580" s="9">
        <f t="shared" si="121"/>
        <v>42286.708333333328</v>
      </c>
      <c r="M2580" s="10">
        <f t="shared" si="122"/>
        <v>2015</v>
      </c>
      <c r="N2580" t="b">
        <v>0</v>
      </c>
      <c r="O2580">
        <v>0</v>
      </c>
      <c r="P2580" t="b">
        <v>0</v>
      </c>
      <c r="Q2580" t="s">
        <v>8282</v>
      </c>
    </row>
    <row r="2581" spans="1:17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s="9">
        <f t="shared" si="120"/>
        <v>41837.829895833333</v>
      </c>
      <c r="L2581" s="9">
        <f t="shared" si="121"/>
        <v>41897.829895833333</v>
      </c>
      <c r="M2581" s="10">
        <f t="shared" si="122"/>
        <v>2014</v>
      </c>
      <c r="N2581" t="b">
        <v>0</v>
      </c>
      <c r="O2581">
        <v>12</v>
      </c>
      <c r="P2581" t="b">
        <v>0</v>
      </c>
      <c r="Q2581" t="s">
        <v>8282</v>
      </c>
    </row>
    <row r="2582" spans="1:17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s="9">
        <f t="shared" si="120"/>
        <v>42110.326423611114</v>
      </c>
      <c r="L2582" s="9">
        <f t="shared" si="121"/>
        <v>42140.125</v>
      </c>
      <c r="M2582" s="10">
        <f t="shared" si="122"/>
        <v>2015</v>
      </c>
      <c r="N2582" t="b">
        <v>0</v>
      </c>
      <c r="O2582">
        <v>2</v>
      </c>
      <c r="P2582" t="b">
        <v>0</v>
      </c>
      <c r="Q2582" t="s">
        <v>8282</v>
      </c>
    </row>
    <row r="2583" spans="1:17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s="9">
        <f t="shared" si="120"/>
        <v>42294.628449074073</v>
      </c>
      <c r="L2583" s="9">
        <f t="shared" si="121"/>
        <v>42324.670115740737</v>
      </c>
      <c r="M2583" s="10">
        <f t="shared" si="122"/>
        <v>2015</v>
      </c>
      <c r="N2583" t="b">
        <v>0</v>
      </c>
      <c r="O2583">
        <v>11</v>
      </c>
      <c r="P2583" t="b">
        <v>0</v>
      </c>
      <c r="Q2583" t="s">
        <v>8282</v>
      </c>
    </row>
    <row r="2584" spans="1:17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s="9">
        <f t="shared" si="120"/>
        <v>42642.988819444443</v>
      </c>
      <c r="L2584" s="9">
        <f t="shared" si="121"/>
        <v>42672.988819444443</v>
      </c>
      <c r="M2584" s="10">
        <f t="shared" si="122"/>
        <v>2016</v>
      </c>
      <c r="N2584" t="b">
        <v>0</v>
      </c>
      <c r="O2584">
        <v>1</v>
      </c>
      <c r="P2584" t="b">
        <v>0</v>
      </c>
      <c r="Q2584" t="s">
        <v>8282</v>
      </c>
    </row>
    <row r="2585" spans="1:17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s="9">
        <f t="shared" si="120"/>
        <v>42019.76944444445</v>
      </c>
      <c r="L2585" s="9">
        <f t="shared" si="121"/>
        <v>42079.727777777778</v>
      </c>
      <c r="M2585" s="10">
        <f t="shared" si="122"/>
        <v>2015</v>
      </c>
      <c r="N2585" t="b">
        <v>0</v>
      </c>
      <c r="O2585">
        <v>5</v>
      </c>
      <c r="P2585" t="b">
        <v>0</v>
      </c>
      <c r="Q2585" t="s">
        <v>8282</v>
      </c>
    </row>
    <row r="2586" spans="1:17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s="9">
        <f t="shared" si="120"/>
        <v>42140.173252314817</v>
      </c>
      <c r="L2586" s="9">
        <f t="shared" si="121"/>
        <v>42170.173252314817</v>
      </c>
      <c r="M2586" s="10">
        <f t="shared" si="122"/>
        <v>2015</v>
      </c>
      <c r="N2586" t="b">
        <v>0</v>
      </c>
      <c r="O2586">
        <v>0</v>
      </c>
      <c r="P2586" t="b">
        <v>0</v>
      </c>
      <c r="Q2586" t="s">
        <v>8282</v>
      </c>
    </row>
    <row r="2587" spans="1:17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s="9">
        <f t="shared" si="120"/>
        <v>41795.963333333333</v>
      </c>
      <c r="L2587" s="9">
        <f t="shared" si="121"/>
        <v>41825.963333333333</v>
      </c>
      <c r="M2587" s="10">
        <f t="shared" si="122"/>
        <v>2014</v>
      </c>
      <c r="N2587" t="b">
        <v>0</v>
      </c>
      <c r="O2587">
        <v>1</v>
      </c>
      <c r="P2587" t="b">
        <v>0</v>
      </c>
      <c r="Q2587" t="s">
        <v>8282</v>
      </c>
    </row>
    <row r="2588" spans="1:17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s="9">
        <f t="shared" si="120"/>
        <v>42333.330277777779</v>
      </c>
      <c r="L2588" s="9">
        <f t="shared" si="121"/>
        <v>42363.330277777779</v>
      </c>
      <c r="M2588" s="10">
        <f t="shared" si="122"/>
        <v>2015</v>
      </c>
      <c r="N2588" t="b">
        <v>0</v>
      </c>
      <c r="O2588">
        <v>1</v>
      </c>
      <c r="P2588" t="b">
        <v>0</v>
      </c>
      <c r="Q2588" t="s">
        <v>8282</v>
      </c>
    </row>
    <row r="2589" spans="1:17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s="9">
        <f t="shared" si="120"/>
        <v>42338.675381944442</v>
      </c>
      <c r="L2589" s="9">
        <f t="shared" si="121"/>
        <v>42368.675381944442</v>
      </c>
      <c r="M2589" s="10">
        <f t="shared" si="122"/>
        <v>2015</v>
      </c>
      <c r="N2589" t="b">
        <v>0</v>
      </c>
      <c r="O2589">
        <v>6</v>
      </c>
      <c r="P2589" t="b">
        <v>0</v>
      </c>
      <c r="Q2589" t="s">
        <v>8282</v>
      </c>
    </row>
    <row r="2590" spans="1:17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s="9">
        <f t="shared" si="120"/>
        <v>42042.676226851851</v>
      </c>
      <c r="L2590" s="9">
        <f t="shared" si="121"/>
        <v>42094.551388888889</v>
      </c>
      <c r="M2590" s="10">
        <f t="shared" si="122"/>
        <v>2015</v>
      </c>
      <c r="N2590" t="b">
        <v>0</v>
      </c>
      <c r="O2590">
        <v>8</v>
      </c>
      <c r="P2590" t="b">
        <v>0</v>
      </c>
      <c r="Q2590" t="s">
        <v>8282</v>
      </c>
    </row>
    <row r="2591" spans="1:17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s="9">
        <f t="shared" si="120"/>
        <v>42422.536192129628</v>
      </c>
      <c r="L2591" s="9">
        <f t="shared" si="121"/>
        <v>42452.494525462964</v>
      </c>
      <c r="M2591" s="10">
        <f t="shared" si="122"/>
        <v>2016</v>
      </c>
      <c r="N2591" t="b">
        <v>0</v>
      </c>
      <c r="O2591">
        <v>1</v>
      </c>
      <c r="P2591" t="b">
        <v>0</v>
      </c>
      <c r="Q2591" t="s">
        <v>8282</v>
      </c>
    </row>
    <row r="2592" spans="1:17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s="9">
        <f t="shared" si="120"/>
        <v>42388.589085648149</v>
      </c>
      <c r="L2592" s="9">
        <f t="shared" si="121"/>
        <v>42395.589085648149</v>
      </c>
      <c r="M2592" s="10">
        <f t="shared" si="122"/>
        <v>2016</v>
      </c>
      <c r="N2592" t="b">
        <v>0</v>
      </c>
      <c r="O2592">
        <v>0</v>
      </c>
      <c r="P2592" t="b">
        <v>0</v>
      </c>
      <c r="Q2592" t="s">
        <v>8282</v>
      </c>
    </row>
    <row r="2593" spans="1:17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s="9">
        <f t="shared" si="120"/>
        <v>42382.906527777777</v>
      </c>
      <c r="L2593" s="9">
        <f t="shared" si="121"/>
        <v>42442.864861111113</v>
      </c>
      <c r="M2593" s="10">
        <f t="shared" si="122"/>
        <v>2016</v>
      </c>
      <c r="N2593" t="b">
        <v>0</v>
      </c>
      <c r="O2593">
        <v>2</v>
      </c>
      <c r="P2593" t="b">
        <v>0</v>
      </c>
      <c r="Q2593" t="s">
        <v>8282</v>
      </c>
    </row>
    <row r="2594" spans="1:17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s="9">
        <f t="shared" si="120"/>
        <v>41887.801168981481</v>
      </c>
      <c r="L2594" s="9">
        <f t="shared" si="121"/>
        <v>41917.801168981481</v>
      </c>
      <c r="M2594" s="10">
        <f t="shared" si="122"/>
        <v>2014</v>
      </c>
      <c r="N2594" t="b">
        <v>0</v>
      </c>
      <c r="O2594">
        <v>1</v>
      </c>
      <c r="P2594" t="b">
        <v>0</v>
      </c>
      <c r="Q2594" t="s">
        <v>8282</v>
      </c>
    </row>
    <row r="2595" spans="1:17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s="9">
        <f t="shared" si="120"/>
        <v>42089.84520833334</v>
      </c>
      <c r="L2595" s="9">
        <f t="shared" si="121"/>
        <v>42119.84520833334</v>
      </c>
      <c r="M2595" s="10">
        <f t="shared" si="122"/>
        <v>2015</v>
      </c>
      <c r="N2595" t="b">
        <v>0</v>
      </c>
      <c r="O2595">
        <v>0</v>
      </c>
      <c r="P2595" t="b">
        <v>0</v>
      </c>
      <c r="Q2595" t="s">
        <v>8282</v>
      </c>
    </row>
    <row r="2596" spans="1:17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s="9">
        <f t="shared" si="120"/>
        <v>41828.967916666668</v>
      </c>
      <c r="L2596" s="9">
        <f t="shared" si="121"/>
        <v>41858.967916666668</v>
      </c>
      <c r="M2596" s="10">
        <f t="shared" si="122"/>
        <v>2014</v>
      </c>
      <c r="N2596" t="b">
        <v>0</v>
      </c>
      <c r="O2596">
        <v>1</v>
      </c>
      <c r="P2596" t="b">
        <v>0</v>
      </c>
      <c r="Q2596" t="s">
        <v>8282</v>
      </c>
    </row>
    <row r="2597" spans="1:17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s="9">
        <f t="shared" si="120"/>
        <v>42760.244212962964</v>
      </c>
      <c r="L2597" s="9">
        <f t="shared" si="121"/>
        <v>42790.244212962964</v>
      </c>
      <c r="M2597" s="10">
        <f t="shared" si="122"/>
        <v>2017</v>
      </c>
      <c r="N2597" t="b">
        <v>0</v>
      </c>
      <c r="O2597">
        <v>19</v>
      </c>
      <c r="P2597" t="b">
        <v>0</v>
      </c>
      <c r="Q2597" t="s">
        <v>8282</v>
      </c>
    </row>
    <row r="2598" spans="1:17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s="9">
        <f t="shared" si="120"/>
        <v>41828.664456018516</v>
      </c>
      <c r="L2598" s="9">
        <f t="shared" si="121"/>
        <v>41858.664456018516</v>
      </c>
      <c r="M2598" s="10">
        <f t="shared" si="122"/>
        <v>2014</v>
      </c>
      <c r="N2598" t="b">
        <v>0</v>
      </c>
      <c r="O2598">
        <v>27</v>
      </c>
      <c r="P2598" t="b">
        <v>0</v>
      </c>
      <c r="Q2598" t="s">
        <v>8282</v>
      </c>
    </row>
    <row r="2599" spans="1:17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s="9">
        <f t="shared" si="120"/>
        <v>42510.341631944444</v>
      </c>
      <c r="L2599" s="9">
        <f t="shared" si="121"/>
        <v>42540.341631944444</v>
      </c>
      <c r="M2599" s="10">
        <f t="shared" si="122"/>
        <v>2016</v>
      </c>
      <c r="N2599" t="b">
        <v>0</v>
      </c>
      <c r="O2599">
        <v>7</v>
      </c>
      <c r="P2599" t="b">
        <v>0</v>
      </c>
      <c r="Q2599" t="s">
        <v>8282</v>
      </c>
    </row>
    <row r="2600" spans="1:17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s="9">
        <f t="shared" si="120"/>
        <v>42240.840289351851</v>
      </c>
      <c r="L2600" s="9">
        <f t="shared" si="121"/>
        <v>42270.840289351851</v>
      </c>
      <c r="M2600" s="10">
        <f t="shared" si="122"/>
        <v>2015</v>
      </c>
      <c r="N2600" t="b">
        <v>0</v>
      </c>
      <c r="O2600">
        <v>14</v>
      </c>
      <c r="P2600" t="b">
        <v>0</v>
      </c>
      <c r="Q2600" t="s">
        <v>8282</v>
      </c>
    </row>
    <row r="2601" spans="1:17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s="9">
        <f t="shared" si="120"/>
        <v>41809.754016203704</v>
      </c>
      <c r="L2601" s="9">
        <f t="shared" si="121"/>
        <v>41854.754016203704</v>
      </c>
      <c r="M2601" s="10">
        <f t="shared" si="122"/>
        <v>2014</v>
      </c>
      <c r="N2601" t="b">
        <v>0</v>
      </c>
      <c r="O2601">
        <v>5</v>
      </c>
      <c r="P2601" t="b">
        <v>0</v>
      </c>
      <c r="Q2601" t="s">
        <v>8282</v>
      </c>
    </row>
    <row r="2602" spans="1:17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s="9">
        <f t="shared" si="120"/>
        <v>42394.900462962964</v>
      </c>
      <c r="L2602" s="9">
        <f t="shared" si="121"/>
        <v>42454.858796296292</v>
      </c>
      <c r="M2602" s="10">
        <f t="shared" si="122"/>
        <v>2016</v>
      </c>
      <c r="N2602" t="b">
        <v>0</v>
      </c>
      <c r="O2602">
        <v>30</v>
      </c>
      <c r="P2602" t="b">
        <v>0</v>
      </c>
      <c r="Q2602" t="s">
        <v>8282</v>
      </c>
    </row>
    <row r="2603" spans="1:17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s="9">
        <f t="shared" si="120"/>
        <v>41150.902187499996</v>
      </c>
      <c r="L2603" s="9">
        <f t="shared" si="121"/>
        <v>41165.165972222225</v>
      </c>
      <c r="M2603" s="10">
        <f t="shared" si="122"/>
        <v>2012</v>
      </c>
      <c r="N2603" t="b">
        <v>1</v>
      </c>
      <c r="O2603">
        <v>151</v>
      </c>
      <c r="P2603" t="b">
        <v>1</v>
      </c>
      <c r="Q2603" t="s">
        <v>8299</v>
      </c>
    </row>
    <row r="2604" spans="1:17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s="9">
        <f t="shared" si="120"/>
        <v>41915.747314814813</v>
      </c>
      <c r="L2604" s="9">
        <f t="shared" si="121"/>
        <v>41955.888888888891</v>
      </c>
      <c r="M2604" s="10">
        <f t="shared" si="122"/>
        <v>2014</v>
      </c>
      <c r="N2604" t="b">
        <v>1</v>
      </c>
      <c r="O2604">
        <v>489</v>
      </c>
      <c r="P2604" t="b">
        <v>1</v>
      </c>
      <c r="Q2604" t="s">
        <v>8299</v>
      </c>
    </row>
    <row r="2605" spans="1:17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s="9">
        <f t="shared" si="120"/>
        <v>41617.912662037037</v>
      </c>
      <c r="L2605" s="9">
        <f t="shared" si="121"/>
        <v>41631.912662037037</v>
      </c>
      <c r="M2605" s="10">
        <f t="shared" si="122"/>
        <v>2013</v>
      </c>
      <c r="N2605" t="b">
        <v>1</v>
      </c>
      <c r="O2605">
        <v>50</v>
      </c>
      <c r="P2605" t="b">
        <v>1</v>
      </c>
      <c r="Q2605" t="s">
        <v>8299</v>
      </c>
    </row>
    <row r="2606" spans="1:17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s="9">
        <f t="shared" si="120"/>
        <v>40998.051192129627</v>
      </c>
      <c r="L2606" s="9">
        <f t="shared" si="121"/>
        <v>41028.051192129627</v>
      </c>
      <c r="M2606" s="10">
        <f t="shared" si="122"/>
        <v>2012</v>
      </c>
      <c r="N2606" t="b">
        <v>1</v>
      </c>
      <c r="O2606">
        <v>321</v>
      </c>
      <c r="P2606" t="b">
        <v>1</v>
      </c>
      <c r="Q2606" t="s">
        <v>8299</v>
      </c>
    </row>
    <row r="2607" spans="1:17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s="9">
        <f t="shared" si="120"/>
        <v>42508.541550925926</v>
      </c>
      <c r="L2607" s="9">
        <f t="shared" si="121"/>
        <v>42538.541550925926</v>
      </c>
      <c r="M2607" s="10">
        <f t="shared" si="122"/>
        <v>2016</v>
      </c>
      <c r="N2607" t="b">
        <v>1</v>
      </c>
      <c r="O2607">
        <v>1762</v>
      </c>
      <c r="P2607" t="b">
        <v>1</v>
      </c>
      <c r="Q2607" t="s">
        <v>8299</v>
      </c>
    </row>
    <row r="2608" spans="1:17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s="9">
        <f t="shared" si="120"/>
        <v>41726.712754629632</v>
      </c>
      <c r="L2608" s="9">
        <f t="shared" si="121"/>
        <v>41758.712754629632</v>
      </c>
      <c r="M2608" s="10">
        <f t="shared" si="122"/>
        <v>2014</v>
      </c>
      <c r="N2608" t="b">
        <v>1</v>
      </c>
      <c r="O2608">
        <v>385</v>
      </c>
      <c r="P2608" t="b">
        <v>1</v>
      </c>
      <c r="Q2608" t="s">
        <v>8299</v>
      </c>
    </row>
    <row r="2609" spans="1:17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s="9">
        <f t="shared" si="120"/>
        <v>42184.874675925923</v>
      </c>
      <c r="L2609" s="9">
        <f t="shared" si="121"/>
        <v>42228.083333333328</v>
      </c>
      <c r="M2609" s="10">
        <f t="shared" si="122"/>
        <v>2015</v>
      </c>
      <c r="N2609" t="b">
        <v>1</v>
      </c>
      <c r="O2609">
        <v>398</v>
      </c>
      <c r="P2609" t="b">
        <v>1</v>
      </c>
      <c r="Q2609" t="s">
        <v>8299</v>
      </c>
    </row>
    <row r="2610" spans="1:17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s="9">
        <f t="shared" si="120"/>
        <v>42767.801712962959</v>
      </c>
      <c r="L2610" s="9">
        <f t="shared" si="121"/>
        <v>42809</v>
      </c>
      <c r="M2610" s="10">
        <f t="shared" si="122"/>
        <v>2017</v>
      </c>
      <c r="N2610" t="b">
        <v>1</v>
      </c>
      <c r="O2610">
        <v>304</v>
      </c>
      <c r="P2610" t="b">
        <v>1</v>
      </c>
      <c r="Q2610" t="s">
        <v>8299</v>
      </c>
    </row>
    <row r="2611" spans="1:17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s="9">
        <f t="shared" si="120"/>
        <v>41075.237858796296</v>
      </c>
      <c r="L2611" s="9">
        <f t="shared" si="121"/>
        <v>41105.237858796296</v>
      </c>
      <c r="M2611" s="10">
        <f t="shared" si="122"/>
        <v>2012</v>
      </c>
      <c r="N2611" t="b">
        <v>1</v>
      </c>
      <c r="O2611">
        <v>676</v>
      </c>
      <c r="P2611" t="b">
        <v>1</v>
      </c>
      <c r="Q2611" t="s">
        <v>8299</v>
      </c>
    </row>
    <row r="2612" spans="1:17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s="9">
        <f t="shared" si="120"/>
        <v>42564.881076388891</v>
      </c>
      <c r="L2612" s="9">
        <f t="shared" si="121"/>
        <v>42604.290972222225</v>
      </c>
      <c r="M2612" s="10">
        <f t="shared" si="122"/>
        <v>2016</v>
      </c>
      <c r="N2612" t="b">
        <v>1</v>
      </c>
      <c r="O2612">
        <v>577</v>
      </c>
      <c r="P2612" t="b">
        <v>1</v>
      </c>
      <c r="Q2612" t="s">
        <v>8299</v>
      </c>
    </row>
    <row r="2613" spans="1:17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s="9">
        <f t="shared" si="120"/>
        <v>42704.335810185185</v>
      </c>
      <c r="L2613" s="9">
        <f t="shared" si="121"/>
        <v>42737.957638888889</v>
      </c>
      <c r="M2613" s="10">
        <f t="shared" si="122"/>
        <v>2017</v>
      </c>
      <c r="N2613" t="b">
        <v>1</v>
      </c>
      <c r="O2613">
        <v>3663</v>
      </c>
      <c r="P2613" t="b">
        <v>1</v>
      </c>
      <c r="Q2613" t="s">
        <v>8299</v>
      </c>
    </row>
    <row r="2614" spans="1:17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s="9">
        <f t="shared" si="120"/>
        <v>41982.143171296295</v>
      </c>
      <c r="L2614" s="9">
        <f t="shared" si="121"/>
        <v>42013.143171296295</v>
      </c>
      <c r="M2614" s="10">
        <f t="shared" si="122"/>
        <v>2015</v>
      </c>
      <c r="N2614" t="b">
        <v>1</v>
      </c>
      <c r="O2614">
        <v>294</v>
      </c>
      <c r="P2614" t="b">
        <v>1</v>
      </c>
      <c r="Q2614" t="s">
        <v>8299</v>
      </c>
    </row>
    <row r="2615" spans="1:17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s="9">
        <f t="shared" si="120"/>
        <v>41143.81821759259</v>
      </c>
      <c r="L2615" s="9">
        <f t="shared" si="121"/>
        <v>41173.81821759259</v>
      </c>
      <c r="M2615" s="10">
        <f t="shared" si="122"/>
        <v>2012</v>
      </c>
      <c r="N2615" t="b">
        <v>1</v>
      </c>
      <c r="O2615">
        <v>28</v>
      </c>
      <c r="P2615" t="b">
        <v>1</v>
      </c>
      <c r="Q2615" t="s">
        <v>8299</v>
      </c>
    </row>
    <row r="2616" spans="1:17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s="9">
        <f t="shared" si="120"/>
        <v>41730.708472222221</v>
      </c>
      <c r="L2616" s="9">
        <f t="shared" si="121"/>
        <v>41759.208333333336</v>
      </c>
      <c r="M2616" s="10">
        <f t="shared" si="122"/>
        <v>2014</v>
      </c>
      <c r="N2616" t="b">
        <v>1</v>
      </c>
      <c r="O2616">
        <v>100</v>
      </c>
      <c r="P2616" t="b">
        <v>1</v>
      </c>
      <c r="Q2616" t="s">
        <v>8299</v>
      </c>
    </row>
    <row r="2617" spans="1:17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s="9">
        <f t="shared" si="120"/>
        <v>42453.49726851852</v>
      </c>
      <c r="L2617" s="9">
        <f t="shared" si="121"/>
        <v>42490.5</v>
      </c>
      <c r="M2617" s="10">
        <f t="shared" si="122"/>
        <v>2016</v>
      </c>
      <c r="N2617" t="b">
        <v>0</v>
      </c>
      <c r="O2617">
        <v>72</v>
      </c>
      <c r="P2617" t="b">
        <v>1</v>
      </c>
      <c r="Q2617" t="s">
        <v>8299</v>
      </c>
    </row>
    <row r="2618" spans="1:17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s="9">
        <f t="shared" si="120"/>
        <v>42211.99454861111</v>
      </c>
      <c r="L2618" s="9">
        <f t="shared" si="121"/>
        <v>42241.99454861111</v>
      </c>
      <c r="M2618" s="10">
        <f t="shared" si="122"/>
        <v>2015</v>
      </c>
      <c r="N2618" t="b">
        <v>1</v>
      </c>
      <c r="O2618">
        <v>238</v>
      </c>
      <c r="P2618" t="b">
        <v>1</v>
      </c>
      <c r="Q2618" t="s">
        <v>8299</v>
      </c>
    </row>
    <row r="2619" spans="1:17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s="9">
        <f t="shared" si="120"/>
        <v>41902.874432870369</v>
      </c>
      <c r="L2619" s="9">
        <f t="shared" si="121"/>
        <v>41932.874432870369</v>
      </c>
      <c r="M2619" s="10">
        <f t="shared" si="122"/>
        <v>2014</v>
      </c>
      <c r="N2619" t="b">
        <v>1</v>
      </c>
      <c r="O2619">
        <v>159</v>
      </c>
      <c r="P2619" t="b">
        <v>1</v>
      </c>
      <c r="Q2619" t="s">
        <v>8299</v>
      </c>
    </row>
    <row r="2620" spans="1:17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s="9">
        <f t="shared" si="120"/>
        <v>42279.792372685188</v>
      </c>
      <c r="L2620" s="9">
        <f t="shared" si="121"/>
        <v>42339.834039351852</v>
      </c>
      <c r="M2620" s="10">
        <f t="shared" si="122"/>
        <v>2015</v>
      </c>
      <c r="N2620" t="b">
        <v>1</v>
      </c>
      <c r="O2620">
        <v>77</v>
      </c>
      <c r="P2620" t="b">
        <v>1</v>
      </c>
      <c r="Q2620" t="s">
        <v>8299</v>
      </c>
    </row>
    <row r="2621" spans="1:17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s="9">
        <f t="shared" si="120"/>
        <v>42273.884305555555</v>
      </c>
      <c r="L2621" s="9">
        <f t="shared" si="121"/>
        <v>42300.458333333328</v>
      </c>
      <c r="M2621" s="10">
        <f t="shared" si="122"/>
        <v>2015</v>
      </c>
      <c r="N2621" t="b">
        <v>1</v>
      </c>
      <c r="O2621">
        <v>53</v>
      </c>
      <c r="P2621" t="b">
        <v>1</v>
      </c>
      <c r="Q2621" t="s">
        <v>8299</v>
      </c>
    </row>
    <row r="2622" spans="1:17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s="9">
        <f t="shared" si="120"/>
        <v>42251.16715277778</v>
      </c>
      <c r="L2622" s="9">
        <f t="shared" si="121"/>
        <v>42288.041666666672</v>
      </c>
      <c r="M2622" s="10">
        <f t="shared" si="122"/>
        <v>2015</v>
      </c>
      <c r="N2622" t="b">
        <v>1</v>
      </c>
      <c r="O2622">
        <v>1251</v>
      </c>
      <c r="P2622" t="b">
        <v>1</v>
      </c>
      <c r="Q2622" t="s">
        <v>8299</v>
      </c>
    </row>
    <row r="2623" spans="1:17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s="9">
        <f t="shared" si="120"/>
        <v>42115.74754629629</v>
      </c>
      <c r="L2623" s="9">
        <f t="shared" si="121"/>
        <v>42145.74754629629</v>
      </c>
      <c r="M2623" s="10">
        <f t="shared" si="122"/>
        <v>2015</v>
      </c>
      <c r="N2623" t="b">
        <v>1</v>
      </c>
      <c r="O2623">
        <v>465</v>
      </c>
      <c r="P2623" t="b">
        <v>1</v>
      </c>
      <c r="Q2623" t="s">
        <v>8299</v>
      </c>
    </row>
    <row r="2624" spans="1:17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s="9">
        <f t="shared" si="120"/>
        <v>42689.74324074074</v>
      </c>
      <c r="L2624" s="9">
        <f t="shared" si="121"/>
        <v>42734.74324074074</v>
      </c>
      <c r="M2624" s="10">
        <f t="shared" si="122"/>
        <v>2016</v>
      </c>
      <c r="N2624" t="b">
        <v>0</v>
      </c>
      <c r="O2624">
        <v>74</v>
      </c>
      <c r="P2624" t="b">
        <v>1</v>
      </c>
      <c r="Q2624" t="s">
        <v>8299</v>
      </c>
    </row>
    <row r="2625" spans="1:17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s="9">
        <f t="shared" si="120"/>
        <v>42692.256550925929</v>
      </c>
      <c r="L2625" s="9">
        <f t="shared" si="121"/>
        <v>42706.256550925929</v>
      </c>
      <c r="M2625" s="10">
        <f t="shared" si="122"/>
        <v>2016</v>
      </c>
      <c r="N2625" t="b">
        <v>0</v>
      </c>
      <c r="O2625">
        <v>62</v>
      </c>
      <c r="P2625" t="b">
        <v>1</v>
      </c>
      <c r="Q2625" t="s">
        <v>8299</v>
      </c>
    </row>
    <row r="2626" spans="1:17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s="9">
        <f t="shared" si="120"/>
        <v>41144.42155092593</v>
      </c>
      <c r="L2626" s="9">
        <f t="shared" si="121"/>
        <v>41165.42155092593</v>
      </c>
      <c r="M2626" s="10">
        <f t="shared" si="122"/>
        <v>2012</v>
      </c>
      <c r="N2626" t="b">
        <v>0</v>
      </c>
      <c r="O2626">
        <v>3468</v>
      </c>
      <c r="P2626" t="b">
        <v>1</v>
      </c>
      <c r="Q2626" t="s">
        <v>8299</v>
      </c>
    </row>
    <row r="2627" spans="1:17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s="9">
        <f t="shared" ref="K2627:K2690" si="123">(((J2627/60)/60)/24)+DATE(1970,1,1)</f>
        <v>42658.810277777782</v>
      </c>
      <c r="L2627" s="9">
        <f t="shared" ref="L2627:L2690" si="124">(((I2627/60)/60)/24)+DATE(1970,1,1)</f>
        <v>42683.851944444439</v>
      </c>
      <c r="M2627" s="10">
        <f t="shared" ref="M2627:M2690" si="125">YEAR(L2627)</f>
        <v>2016</v>
      </c>
      <c r="N2627" t="b">
        <v>0</v>
      </c>
      <c r="O2627">
        <v>52</v>
      </c>
      <c r="P2627" t="b">
        <v>1</v>
      </c>
      <c r="Q2627" t="s">
        <v>8299</v>
      </c>
    </row>
    <row r="2628" spans="1:17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s="9">
        <f t="shared" si="123"/>
        <v>42128.628113425926</v>
      </c>
      <c r="L2628" s="9">
        <f t="shared" si="124"/>
        <v>42158.628113425926</v>
      </c>
      <c r="M2628" s="10">
        <f t="shared" si="125"/>
        <v>2015</v>
      </c>
      <c r="N2628" t="b">
        <v>0</v>
      </c>
      <c r="O2628">
        <v>50</v>
      </c>
      <c r="P2628" t="b">
        <v>1</v>
      </c>
      <c r="Q2628" t="s">
        <v>8299</v>
      </c>
    </row>
    <row r="2629" spans="1:17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s="9">
        <f t="shared" si="123"/>
        <v>42304.829409722224</v>
      </c>
      <c r="L2629" s="9">
        <f t="shared" si="124"/>
        <v>42334.871076388896</v>
      </c>
      <c r="M2629" s="10">
        <f t="shared" si="125"/>
        <v>2015</v>
      </c>
      <c r="N2629" t="b">
        <v>0</v>
      </c>
      <c r="O2629">
        <v>45</v>
      </c>
      <c r="P2629" t="b">
        <v>1</v>
      </c>
      <c r="Q2629" t="s">
        <v>8299</v>
      </c>
    </row>
    <row r="2630" spans="1:17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s="9">
        <f t="shared" si="123"/>
        <v>41953.966053240743</v>
      </c>
      <c r="L2630" s="9">
        <f t="shared" si="124"/>
        <v>41973.966053240743</v>
      </c>
      <c r="M2630" s="10">
        <f t="shared" si="125"/>
        <v>2014</v>
      </c>
      <c r="N2630" t="b">
        <v>0</v>
      </c>
      <c r="O2630">
        <v>21</v>
      </c>
      <c r="P2630" t="b">
        <v>1</v>
      </c>
      <c r="Q2630" t="s">
        <v>8299</v>
      </c>
    </row>
    <row r="2631" spans="1:17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s="9">
        <f t="shared" si="123"/>
        <v>42108.538449074069</v>
      </c>
      <c r="L2631" s="9">
        <f t="shared" si="124"/>
        <v>42138.538449074069</v>
      </c>
      <c r="M2631" s="10">
        <f t="shared" si="125"/>
        <v>2015</v>
      </c>
      <c r="N2631" t="b">
        <v>0</v>
      </c>
      <c r="O2631">
        <v>100</v>
      </c>
      <c r="P2631" t="b">
        <v>1</v>
      </c>
      <c r="Q2631" t="s">
        <v>8299</v>
      </c>
    </row>
    <row r="2632" spans="1:17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s="9">
        <f t="shared" si="123"/>
        <v>42524.105462962965</v>
      </c>
      <c r="L2632" s="9">
        <f t="shared" si="124"/>
        <v>42551.416666666672</v>
      </c>
      <c r="M2632" s="10">
        <f t="shared" si="125"/>
        <v>2016</v>
      </c>
      <c r="N2632" t="b">
        <v>0</v>
      </c>
      <c r="O2632">
        <v>81</v>
      </c>
      <c r="P2632" t="b">
        <v>1</v>
      </c>
      <c r="Q2632" t="s">
        <v>8299</v>
      </c>
    </row>
    <row r="2633" spans="1:17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s="9">
        <f t="shared" si="123"/>
        <v>42218.169293981482</v>
      </c>
      <c r="L2633" s="9">
        <f t="shared" si="124"/>
        <v>42246.169293981482</v>
      </c>
      <c r="M2633" s="10">
        <f t="shared" si="125"/>
        <v>2015</v>
      </c>
      <c r="N2633" t="b">
        <v>0</v>
      </c>
      <c r="O2633">
        <v>286</v>
      </c>
      <c r="P2633" t="b">
        <v>1</v>
      </c>
      <c r="Q2633" t="s">
        <v>8299</v>
      </c>
    </row>
    <row r="2634" spans="1:17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s="9">
        <f t="shared" si="123"/>
        <v>42494.061793981484</v>
      </c>
      <c r="L2634" s="9">
        <f t="shared" si="124"/>
        <v>42519.061793981484</v>
      </c>
      <c r="M2634" s="10">
        <f t="shared" si="125"/>
        <v>2016</v>
      </c>
      <c r="N2634" t="b">
        <v>0</v>
      </c>
      <c r="O2634">
        <v>42</v>
      </c>
      <c r="P2634" t="b">
        <v>1</v>
      </c>
      <c r="Q2634" t="s">
        <v>8299</v>
      </c>
    </row>
    <row r="2635" spans="1:17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s="9">
        <f t="shared" si="123"/>
        <v>41667.823287037041</v>
      </c>
      <c r="L2635" s="9">
        <f t="shared" si="124"/>
        <v>41697.958333333336</v>
      </c>
      <c r="M2635" s="10">
        <f t="shared" si="125"/>
        <v>2014</v>
      </c>
      <c r="N2635" t="b">
        <v>0</v>
      </c>
      <c r="O2635">
        <v>199</v>
      </c>
      <c r="P2635" t="b">
        <v>1</v>
      </c>
      <c r="Q2635" t="s">
        <v>8299</v>
      </c>
    </row>
    <row r="2636" spans="1:17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s="9">
        <f t="shared" si="123"/>
        <v>42612.656493055561</v>
      </c>
      <c r="L2636" s="9">
        <f t="shared" si="124"/>
        <v>42642.656493055561</v>
      </c>
      <c r="M2636" s="10">
        <f t="shared" si="125"/>
        <v>2016</v>
      </c>
      <c r="N2636" t="b">
        <v>0</v>
      </c>
      <c r="O2636">
        <v>25</v>
      </c>
      <c r="P2636" t="b">
        <v>1</v>
      </c>
      <c r="Q2636" t="s">
        <v>8299</v>
      </c>
    </row>
    <row r="2637" spans="1:17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s="9">
        <f t="shared" si="123"/>
        <v>42037.950937500005</v>
      </c>
      <c r="L2637" s="9">
        <f t="shared" si="124"/>
        <v>42072.909270833334</v>
      </c>
      <c r="M2637" s="10">
        <f t="shared" si="125"/>
        <v>2015</v>
      </c>
      <c r="N2637" t="b">
        <v>0</v>
      </c>
      <c r="O2637">
        <v>84</v>
      </c>
      <c r="P2637" t="b">
        <v>1</v>
      </c>
      <c r="Q2637" t="s">
        <v>8299</v>
      </c>
    </row>
    <row r="2638" spans="1:17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s="9">
        <f t="shared" si="123"/>
        <v>42636.614745370374</v>
      </c>
      <c r="L2638" s="9">
        <f t="shared" si="124"/>
        <v>42659.041666666672</v>
      </c>
      <c r="M2638" s="10">
        <f t="shared" si="125"/>
        <v>2016</v>
      </c>
      <c r="N2638" t="b">
        <v>0</v>
      </c>
      <c r="O2638">
        <v>50</v>
      </c>
      <c r="P2638" t="b">
        <v>1</v>
      </c>
      <c r="Q2638" t="s">
        <v>8299</v>
      </c>
    </row>
    <row r="2639" spans="1:17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s="9">
        <f t="shared" si="123"/>
        <v>42639.549479166672</v>
      </c>
      <c r="L2639" s="9">
        <f t="shared" si="124"/>
        <v>42655.549479166672</v>
      </c>
      <c r="M2639" s="10">
        <f t="shared" si="125"/>
        <v>2016</v>
      </c>
      <c r="N2639" t="b">
        <v>0</v>
      </c>
      <c r="O2639">
        <v>26</v>
      </c>
      <c r="P2639" t="b">
        <v>1</v>
      </c>
      <c r="Q2639" t="s">
        <v>8299</v>
      </c>
    </row>
    <row r="2640" spans="1:17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s="9">
        <f t="shared" si="123"/>
        <v>41989.913136574076</v>
      </c>
      <c r="L2640" s="9">
        <f t="shared" si="124"/>
        <v>42019.913136574076</v>
      </c>
      <c r="M2640" s="10">
        <f t="shared" si="125"/>
        <v>2015</v>
      </c>
      <c r="N2640" t="b">
        <v>0</v>
      </c>
      <c r="O2640">
        <v>14</v>
      </c>
      <c r="P2640" t="b">
        <v>1</v>
      </c>
      <c r="Q2640" t="s">
        <v>8299</v>
      </c>
    </row>
    <row r="2641" spans="1:17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s="9">
        <f t="shared" si="123"/>
        <v>42024.86513888889</v>
      </c>
      <c r="L2641" s="9">
        <f t="shared" si="124"/>
        <v>42054.86513888889</v>
      </c>
      <c r="M2641" s="10">
        <f t="shared" si="125"/>
        <v>2015</v>
      </c>
      <c r="N2641" t="b">
        <v>0</v>
      </c>
      <c r="O2641">
        <v>49</v>
      </c>
      <c r="P2641" t="b">
        <v>1</v>
      </c>
      <c r="Q2641" t="s">
        <v>8299</v>
      </c>
    </row>
    <row r="2642" spans="1:17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s="9">
        <f t="shared" si="123"/>
        <v>42103.160578703704</v>
      </c>
      <c r="L2642" s="9">
        <f t="shared" si="124"/>
        <v>42163.160578703704</v>
      </c>
      <c r="M2642" s="10">
        <f t="shared" si="125"/>
        <v>2015</v>
      </c>
      <c r="N2642" t="b">
        <v>0</v>
      </c>
      <c r="O2642">
        <v>69</v>
      </c>
      <c r="P2642" t="b">
        <v>1</v>
      </c>
      <c r="Q2642" t="s">
        <v>8299</v>
      </c>
    </row>
    <row r="2643" spans="1:17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s="9">
        <f t="shared" si="123"/>
        <v>41880.827118055553</v>
      </c>
      <c r="L2643" s="9">
        <f t="shared" si="124"/>
        <v>41897.839583333334</v>
      </c>
      <c r="M2643" s="10">
        <f t="shared" si="125"/>
        <v>2014</v>
      </c>
      <c r="N2643" t="b">
        <v>0</v>
      </c>
      <c r="O2643">
        <v>1</v>
      </c>
      <c r="P2643" t="b">
        <v>0</v>
      </c>
      <c r="Q2643" t="s">
        <v>8299</v>
      </c>
    </row>
    <row r="2644" spans="1:17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s="9">
        <f t="shared" si="123"/>
        <v>42536.246620370366</v>
      </c>
      <c r="L2644" s="9">
        <f t="shared" si="124"/>
        <v>42566.289583333331</v>
      </c>
      <c r="M2644" s="10">
        <f t="shared" si="125"/>
        <v>2016</v>
      </c>
      <c r="N2644" t="b">
        <v>0</v>
      </c>
      <c r="O2644">
        <v>0</v>
      </c>
      <c r="P2644" t="b">
        <v>0</v>
      </c>
      <c r="Q2644" t="s">
        <v>8299</v>
      </c>
    </row>
    <row r="2645" spans="1:17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s="9">
        <f t="shared" si="123"/>
        <v>42689.582349537035</v>
      </c>
      <c r="L2645" s="9">
        <f t="shared" si="124"/>
        <v>42725.332638888889</v>
      </c>
      <c r="M2645" s="10">
        <f t="shared" si="125"/>
        <v>2016</v>
      </c>
      <c r="N2645" t="b">
        <v>1</v>
      </c>
      <c r="O2645">
        <v>1501</v>
      </c>
      <c r="P2645" t="b">
        <v>0</v>
      </c>
      <c r="Q2645" t="s">
        <v>8299</v>
      </c>
    </row>
    <row r="2646" spans="1:17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s="9">
        <f t="shared" si="123"/>
        <v>42774.792071759264</v>
      </c>
      <c r="L2646" s="9">
        <f t="shared" si="124"/>
        <v>42804.792071759264</v>
      </c>
      <c r="M2646" s="10">
        <f t="shared" si="125"/>
        <v>2017</v>
      </c>
      <c r="N2646" t="b">
        <v>1</v>
      </c>
      <c r="O2646">
        <v>52</v>
      </c>
      <c r="P2646" t="b">
        <v>0</v>
      </c>
      <c r="Q2646" t="s">
        <v>8299</v>
      </c>
    </row>
    <row r="2647" spans="1:17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s="9">
        <f t="shared" si="123"/>
        <v>41921.842627314814</v>
      </c>
      <c r="L2647" s="9">
        <f t="shared" si="124"/>
        <v>41951.884293981479</v>
      </c>
      <c r="M2647" s="10">
        <f t="shared" si="125"/>
        <v>2014</v>
      </c>
      <c r="N2647" t="b">
        <v>1</v>
      </c>
      <c r="O2647">
        <v>23</v>
      </c>
      <c r="P2647" t="b">
        <v>0</v>
      </c>
      <c r="Q2647" t="s">
        <v>8299</v>
      </c>
    </row>
    <row r="2648" spans="1:17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s="9">
        <f t="shared" si="123"/>
        <v>42226.313298611116</v>
      </c>
      <c r="L2648" s="9">
        <f t="shared" si="124"/>
        <v>42256.313298611116</v>
      </c>
      <c r="M2648" s="10">
        <f t="shared" si="125"/>
        <v>2015</v>
      </c>
      <c r="N2648" t="b">
        <v>1</v>
      </c>
      <c r="O2648">
        <v>535</v>
      </c>
      <c r="P2648" t="b">
        <v>0</v>
      </c>
      <c r="Q2648" t="s">
        <v>8299</v>
      </c>
    </row>
    <row r="2649" spans="1:17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s="9">
        <f t="shared" si="123"/>
        <v>42200.261793981481</v>
      </c>
      <c r="L2649" s="9">
        <f t="shared" si="124"/>
        <v>42230.261793981481</v>
      </c>
      <c r="M2649" s="10">
        <f t="shared" si="125"/>
        <v>2015</v>
      </c>
      <c r="N2649" t="b">
        <v>0</v>
      </c>
      <c r="O2649">
        <v>3</v>
      </c>
      <c r="P2649" t="b">
        <v>0</v>
      </c>
      <c r="Q2649" t="s">
        <v>8299</v>
      </c>
    </row>
    <row r="2650" spans="1:17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s="9">
        <f t="shared" si="123"/>
        <v>42408.714814814812</v>
      </c>
      <c r="L2650" s="9">
        <f t="shared" si="124"/>
        <v>42438.714814814812</v>
      </c>
      <c r="M2650" s="10">
        <f t="shared" si="125"/>
        <v>2016</v>
      </c>
      <c r="N2650" t="b">
        <v>0</v>
      </c>
      <c r="O2650">
        <v>6</v>
      </c>
      <c r="P2650" t="b">
        <v>0</v>
      </c>
      <c r="Q2650" t="s">
        <v>8299</v>
      </c>
    </row>
    <row r="2651" spans="1:17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s="9">
        <f t="shared" si="123"/>
        <v>42341.99700231482</v>
      </c>
      <c r="L2651" s="9">
        <f t="shared" si="124"/>
        <v>42401.99700231482</v>
      </c>
      <c r="M2651" s="10">
        <f t="shared" si="125"/>
        <v>2016</v>
      </c>
      <c r="N2651" t="b">
        <v>0</v>
      </c>
      <c r="O2651">
        <v>3</v>
      </c>
      <c r="P2651" t="b">
        <v>0</v>
      </c>
      <c r="Q2651" t="s">
        <v>8299</v>
      </c>
    </row>
    <row r="2652" spans="1:17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s="9">
        <f t="shared" si="123"/>
        <v>42695.624340277776</v>
      </c>
      <c r="L2652" s="9">
        <f t="shared" si="124"/>
        <v>42725.624340277776</v>
      </c>
      <c r="M2652" s="10">
        <f t="shared" si="125"/>
        <v>2016</v>
      </c>
      <c r="N2652" t="b">
        <v>0</v>
      </c>
      <c r="O2652">
        <v>5</v>
      </c>
      <c r="P2652" t="b">
        <v>0</v>
      </c>
      <c r="Q2652" t="s">
        <v>8299</v>
      </c>
    </row>
    <row r="2653" spans="1:17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s="9">
        <f t="shared" si="123"/>
        <v>42327.805659722217</v>
      </c>
      <c r="L2653" s="9">
        <f t="shared" si="124"/>
        <v>42355.805659722217</v>
      </c>
      <c r="M2653" s="10">
        <f t="shared" si="125"/>
        <v>2015</v>
      </c>
      <c r="N2653" t="b">
        <v>0</v>
      </c>
      <c r="O2653">
        <v>17</v>
      </c>
      <c r="P2653" t="b">
        <v>0</v>
      </c>
      <c r="Q2653" t="s">
        <v>8299</v>
      </c>
    </row>
    <row r="2654" spans="1:17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s="9">
        <f t="shared" si="123"/>
        <v>41953.158854166672</v>
      </c>
      <c r="L2654" s="9">
        <f t="shared" si="124"/>
        <v>41983.158854166672</v>
      </c>
      <c r="M2654" s="10">
        <f t="shared" si="125"/>
        <v>2014</v>
      </c>
      <c r="N2654" t="b">
        <v>0</v>
      </c>
      <c r="O2654">
        <v>11</v>
      </c>
      <c r="P2654" t="b">
        <v>0</v>
      </c>
      <c r="Q2654" t="s">
        <v>8299</v>
      </c>
    </row>
    <row r="2655" spans="1:17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s="9">
        <f t="shared" si="123"/>
        <v>41771.651932870373</v>
      </c>
      <c r="L2655" s="9">
        <f t="shared" si="124"/>
        <v>41803.166666666664</v>
      </c>
      <c r="M2655" s="10">
        <f t="shared" si="125"/>
        <v>2014</v>
      </c>
      <c r="N2655" t="b">
        <v>0</v>
      </c>
      <c r="O2655">
        <v>70</v>
      </c>
      <c r="P2655" t="b">
        <v>0</v>
      </c>
      <c r="Q2655" t="s">
        <v>8299</v>
      </c>
    </row>
    <row r="2656" spans="1:17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s="9">
        <f t="shared" si="123"/>
        <v>42055.600995370376</v>
      </c>
      <c r="L2656" s="9">
        <f t="shared" si="124"/>
        <v>42115.559328703705</v>
      </c>
      <c r="M2656" s="10">
        <f t="shared" si="125"/>
        <v>2015</v>
      </c>
      <c r="N2656" t="b">
        <v>0</v>
      </c>
      <c r="O2656">
        <v>6</v>
      </c>
      <c r="P2656" t="b">
        <v>0</v>
      </c>
      <c r="Q2656" t="s">
        <v>8299</v>
      </c>
    </row>
    <row r="2657" spans="1:17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s="9">
        <f t="shared" si="123"/>
        <v>42381.866284722222</v>
      </c>
      <c r="L2657" s="9">
        <f t="shared" si="124"/>
        <v>42409.833333333328</v>
      </c>
      <c r="M2657" s="10">
        <f t="shared" si="125"/>
        <v>2016</v>
      </c>
      <c r="N2657" t="b">
        <v>0</v>
      </c>
      <c r="O2657">
        <v>43</v>
      </c>
      <c r="P2657" t="b">
        <v>0</v>
      </c>
      <c r="Q2657" t="s">
        <v>8299</v>
      </c>
    </row>
    <row r="2658" spans="1:17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s="9">
        <f t="shared" si="123"/>
        <v>42767.688518518517</v>
      </c>
      <c r="L2658" s="9">
        <f t="shared" si="124"/>
        <v>42806.791666666672</v>
      </c>
      <c r="M2658" s="10">
        <f t="shared" si="125"/>
        <v>2017</v>
      </c>
      <c r="N2658" t="b">
        <v>0</v>
      </c>
      <c r="O2658">
        <v>152</v>
      </c>
      <c r="P2658" t="b">
        <v>0</v>
      </c>
      <c r="Q2658" t="s">
        <v>8299</v>
      </c>
    </row>
    <row r="2659" spans="1:17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s="9">
        <f t="shared" si="123"/>
        <v>42551.928854166668</v>
      </c>
      <c r="L2659" s="9">
        <f t="shared" si="124"/>
        <v>42585.0625</v>
      </c>
      <c r="M2659" s="10">
        <f t="shared" si="125"/>
        <v>2016</v>
      </c>
      <c r="N2659" t="b">
        <v>0</v>
      </c>
      <c r="O2659">
        <v>59</v>
      </c>
      <c r="P2659" t="b">
        <v>0</v>
      </c>
      <c r="Q2659" t="s">
        <v>8299</v>
      </c>
    </row>
    <row r="2660" spans="1:17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s="9">
        <f t="shared" si="123"/>
        <v>42551.884189814817</v>
      </c>
      <c r="L2660" s="9">
        <f t="shared" si="124"/>
        <v>42581.884189814817</v>
      </c>
      <c r="M2660" s="10">
        <f t="shared" si="125"/>
        <v>2016</v>
      </c>
      <c r="N2660" t="b">
        <v>0</v>
      </c>
      <c r="O2660">
        <v>4</v>
      </c>
      <c r="P2660" t="b">
        <v>0</v>
      </c>
      <c r="Q2660" t="s">
        <v>8299</v>
      </c>
    </row>
    <row r="2661" spans="1:17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s="9">
        <f t="shared" si="123"/>
        <v>42082.069560185191</v>
      </c>
      <c r="L2661" s="9">
        <f t="shared" si="124"/>
        <v>42112.069560185191</v>
      </c>
      <c r="M2661" s="10">
        <f t="shared" si="125"/>
        <v>2015</v>
      </c>
      <c r="N2661" t="b">
        <v>0</v>
      </c>
      <c r="O2661">
        <v>10</v>
      </c>
      <c r="P2661" t="b">
        <v>0</v>
      </c>
      <c r="Q2661" t="s">
        <v>8299</v>
      </c>
    </row>
    <row r="2662" spans="1:17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s="9">
        <f t="shared" si="123"/>
        <v>42272.713171296295</v>
      </c>
      <c r="L2662" s="9">
        <f t="shared" si="124"/>
        <v>42332.754837962959</v>
      </c>
      <c r="M2662" s="10">
        <f t="shared" si="125"/>
        <v>2015</v>
      </c>
      <c r="N2662" t="b">
        <v>0</v>
      </c>
      <c r="O2662">
        <v>5</v>
      </c>
      <c r="P2662" t="b">
        <v>0</v>
      </c>
      <c r="Q2662" t="s">
        <v>8299</v>
      </c>
    </row>
    <row r="2663" spans="1:17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s="9">
        <f t="shared" si="123"/>
        <v>41542.958449074074</v>
      </c>
      <c r="L2663" s="9">
        <f t="shared" si="124"/>
        <v>41572.958449074074</v>
      </c>
      <c r="M2663" s="10">
        <f t="shared" si="125"/>
        <v>2013</v>
      </c>
      <c r="N2663" t="b">
        <v>0</v>
      </c>
      <c r="O2663">
        <v>60</v>
      </c>
      <c r="P2663" t="b">
        <v>1</v>
      </c>
      <c r="Q2663" t="s">
        <v>8300</v>
      </c>
    </row>
    <row r="2664" spans="1:17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s="9">
        <f t="shared" si="123"/>
        <v>42207.746678240743</v>
      </c>
      <c r="L2664" s="9">
        <f t="shared" si="124"/>
        <v>42237.746678240743</v>
      </c>
      <c r="M2664" s="10">
        <f t="shared" si="125"/>
        <v>2015</v>
      </c>
      <c r="N2664" t="b">
        <v>0</v>
      </c>
      <c r="O2664">
        <v>80</v>
      </c>
      <c r="P2664" t="b">
        <v>1</v>
      </c>
      <c r="Q2664" t="s">
        <v>8300</v>
      </c>
    </row>
    <row r="2665" spans="1:17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s="9">
        <f t="shared" si="123"/>
        <v>42222.622766203705</v>
      </c>
      <c r="L2665" s="9">
        <f t="shared" si="124"/>
        <v>42251.625</v>
      </c>
      <c r="M2665" s="10">
        <f t="shared" si="125"/>
        <v>2015</v>
      </c>
      <c r="N2665" t="b">
        <v>0</v>
      </c>
      <c r="O2665">
        <v>56</v>
      </c>
      <c r="P2665" t="b">
        <v>1</v>
      </c>
      <c r="Q2665" t="s">
        <v>8300</v>
      </c>
    </row>
    <row r="2666" spans="1:17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s="9">
        <f t="shared" si="123"/>
        <v>42313.02542824074</v>
      </c>
      <c r="L2666" s="9">
        <f t="shared" si="124"/>
        <v>42347.290972222225</v>
      </c>
      <c r="M2666" s="10">
        <f t="shared" si="125"/>
        <v>2015</v>
      </c>
      <c r="N2666" t="b">
        <v>0</v>
      </c>
      <c r="O2666">
        <v>104</v>
      </c>
      <c r="P2666" t="b">
        <v>1</v>
      </c>
      <c r="Q2666" t="s">
        <v>8300</v>
      </c>
    </row>
    <row r="2667" spans="1:17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s="9">
        <f t="shared" si="123"/>
        <v>42083.895532407405</v>
      </c>
      <c r="L2667" s="9">
        <f t="shared" si="124"/>
        <v>42128.895532407405</v>
      </c>
      <c r="M2667" s="10">
        <f t="shared" si="125"/>
        <v>2015</v>
      </c>
      <c r="N2667" t="b">
        <v>0</v>
      </c>
      <c r="O2667">
        <v>46</v>
      </c>
      <c r="P2667" t="b">
        <v>1</v>
      </c>
      <c r="Q2667" t="s">
        <v>8300</v>
      </c>
    </row>
    <row r="2668" spans="1:17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s="9">
        <f t="shared" si="123"/>
        <v>42235.764340277776</v>
      </c>
      <c r="L2668" s="9">
        <f t="shared" si="124"/>
        <v>42272.875</v>
      </c>
      <c r="M2668" s="10">
        <f t="shared" si="125"/>
        <v>2015</v>
      </c>
      <c r="N2668" t="b">
        <v>0</v>
      </c>
      <c r="O2668">
        <v>206</v>
      </c>
      <c r="P2668" t="b">
        <v>1</v>
      </c>
      <c r="Q2668" t="s">
        <v>8300</v>
      </c>
    </row>
    <row r="2669" spans="1:17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s="9">
        <f t="shared" si="123"/>
        <v>42380.926111111112</v>
      </c>
      <c r="L2669" s="9">
        <f t="shared" si="124"/>
        <v>42410.926111111112</v>
      </c>
      <c r="M2669" s="10">
        <f t="shared" si="125"/>
        <v>2016</v>
      </c>
      <c r="N2669" t="b">
        <v>0</v>
      </c>
      <c r="O2669">
        <v>18</v>
      </c>
      <c r="P2669" t="b">
        <v>1</v>
      </c>
      <c r="Q2669" t="s">
        <v>8300</v>
      </c>
    </row>
    <row r="2670" spans="1:17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s="9">
        <f t="shared" si="123"/>
        <v>42275.588715277772</v>
      </c>
      <c r="L2670" s="9">
        <f t="shared" si="124"/>
        <v>42317.60555555555</v>
      </c>
      <c r="M2670" s="10">
        <f t="shared" si="125"/>
        <v>2015</v>
      </c>
      <c r="N2670" t="b">
        <v>0</v>
      </c>
      <c r="O2670">
        <v>28</v>
      </c>
      <c r="P2670" t="b">
        <v>1</v>
      </c>
      <c r="Q2670" t="s">
        <v>8300</v>
      </c>
    </row>
    <row r="2671" spans="1:17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s="9">
        <f t="shared" si="123"/>
        <v>42319.035833333335</v>
      </c>
      <c r="L2671" s="9">
        <f t="shared" si="124"/>
        <v>42379.035833333335</v>
      </c>
      <c r="M2671" s="10">
        <f t="shared" si="125"/>
        <v>2016</v>
      </c>
      <c r="N2671" t="b">
        <v>0</v>
      </c>
      <c r="O2671">
        <v>11</v>
      </c>
      <c r="P2671" t="b">
        <v>1</v>
      </c>
      <c r="Q2671" t="s">
        <v>8300</v>
      </c>
    </row>
    <row r="2672" spans="1:17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s="9">
        <f t="shared" si="123"/>
        <v>41821.020601851851</v>
      </c>
      <c r="L2672" s="9">
        <f t="shared" si="124"/>
        <v>41849.020601851851</v>
      </c>
      <c r="M2672" s="10">
        <f t="shared" si="125"/>
        <v>2014</v>
      </c>
      <c r="N2672" t="b">
        <v>1</v>
      </c>
      <c r="O2672">
        <v>60</v>
      </c>
      <c r="P2672" t="b">
        <v>0</v>
      </c>
      <c r="Q2672" t="s">
        <v>8300</v>
      </c>
    </row>
    <row r="2673" spans="1:17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s="9">
        <f t="shared" si="123"/>
        <v>41962.749027777783</v>
      </c>
      <c r="L2673" s="9">
        <f t="shared" si="124"/>
        <v>41992.818055555559</v>
      </c>
      <c r="M2673" s="10">
        <f t="shared" si="125"/>
        <v>2014</v>
      </c>
      <c r="N2673" t="b">
        <v>1</v>
      </c>
      <c r="O2673">
        <v>84</v>
      </c>
      <c r="P2673" t="b">
        <v>0</v>
      </c>
      <c r="Q2673" t="s">
        <v>8300</v>
      </c>
    </row>
    <row r="2674" spans="1:17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s="9">
        <f t="shared" si="123"/>
        <v>42344.884143518517</v>
      </c>
      <c r="L2674" s="9">
        <f t="shared" si="124"/>
        <v>42366.25</v>
      </c>
      <c r="M2674" s="10">
        <f t="shared" si="125"/>
        <v>2015</v>
      </c>
      <c r="N2674" t="b">
        <v>1</v>
      </c>
      <c r="O2674">
        <v>47</v>
      </c>
      <c r="P2674" t="b">
        <v>0</v>
      </c>
      <c r="Q2674" t="s">
        <v>8300</v>
      </c>
    </row>
    <row r="2675" spans="1:17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s="9">
        <f t="shared" si="123"/>
        <v>41912.541655092595</v>
      </c>
      <c r="L2675" s="9">
        <f t="shared" si="124"/>
        <v>41941.947916666664</v>
      </c>
      <c r="M2675" s="10">
        <f t="shared" si="125"/>
        <v>2014</v>
      </c>
      <c r="N2675" t="b">
        <v>1</v>
      </c>
      <c r="O2675">
        <v>66</v>
      </c>
      <c r="P2675" t="b">
        <v>0</v>
      </c>
      <c r="Q2675" t="s">
        <v>8300</v>
      </c>
    </row>
    <row r="2676" spans="1:17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s="9">
        <f t="shared" si="123"/>
        <v>42529.632754629631</v>
      </c>
      <c r="L2676" s="9">
        <f t="shared" si="124"/>
        <v>42556.207638888889</v>
      </c>
      <c r="M2676" s="10">
        <f t="shared" si="125"/>
        <v>2016</v>
      </c>
      <c r="N2676" t="b">
        <v>1</v>
      </c>
      <c r="O2676">
        <v>171</v>
      </c>
      <c r="P2676" t="b">
        <v>0</v>
      </c>
      <c r="Q2676" t="s">
        <v>8300</v>
      </c>
    </row>
    <row r="2677" spans="1:17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s="9">
        <f t="shared" si="123"/>
        <v>41923.857511574075</v>
      </c>
      <c r="L2677" s="9">
        <f t="shared" si="124"/>
        <v>41953.899178240739</v>
      </c>
      <c r="M2677" s="10">
        <f t="shared" si="125"/>
        <v>2014</v>
      </c>
      <c r="N2677" t="b">
        <v>1</v>
      </c>
      <c r="O2677">
        <v>29</v>
      </c>
      <c r="P2677" t="b">
        <v>0</v>
      </c>
      <c r="Q2677" t="s">
        <v>8300</v>
      </c>
    </row>
    <row r="2678" spans="1:17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s="9">
        <f t="shared" si="123"/>
        <v>42482.624699074076</v>
      </c>
      <c r="L2678" s="9">
        <f t="shared" si="124"/>
        <v>42512.624699074076</v>
      </c>
      <c r="M2678" s="10">
        <f t="shared" si="125"/>
        <v>2016</v>
      </c>
      <c r="N2678" t="b">
        <v>0</v>
      </c>
      <c r="O2678">
        <v>9</v>
      </c>
      <c r="P2678" t="b">
        <v>0</v>
      </c>
      <c r="Q2678" t="s">
        <v>8300</v>
      </c>
    </row>
    <row r="2679" spans="1:17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s="9">
        <f t="shared" si="123"/>
        <v>41793.029432870368</v>
      </c>
      <c r="L2679" s="9">
        <f t="shared" si="124"/>
        <v>41823.029432870368</v>
      </c>
      <c r="M2679" s="10">
        <f t="shared" si="125"/>
        <v>2014</v>
      </c>
      <c r="N2679" t="b">
        <v>0</v>
      </c>
      <c r="O2679">
        <v>27</v>
      </c>
      <c r="P2679" t="b">
        <v>0</v>
      </c>
      <c r="Q2679" t="s">
        <v>8300</v>
      </c>
    </row>
    <row r="2680" spans="1:17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s="9">
        <f t="shared" si="123"/>
        <v>42241.798206018517</v>
      </c>
      <c r="L2680" s="9">
        <f t="shared" si="124"/>
        <v>42271.798206018517</v>
      </c>
      <c r="M2680" s="10">
        <f t="shared" si="125"/>
        <v>2015</v>
      </c>
      <c r="N2680" t="b">
        <v>0</v>
      </c>
      <c r="O2680">
        <v>2</v>
      </c>
      <c r="P2680" t="b">
        <v>0</v>
      </c>
      <c r="Q2680" t="s">
        <v>8300</v>
      </c>
    </row>
    <row r="2681" spans="1:17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s="9">
        <f t="shared" si="123"/>
        <v>42033.001087962963</v>
      </c>
      <c r="L2681" s="9">
        <f t="shared" si="124"/>
        <v>42063.001087962963</v>
      </c>
      <c r="M2681" s="10">
        <f t="shared" si="125"/>
        <v>2015</v>
      </c>
      <c r="N2681" t="b">
        <v>0</v>
      </c>
      <c r="O2681">
        <v>3</v>
      </c>
      <c r="P2681" t="b">
        <v>0</v>
      </c>
      <c r="Q2681" t="s">
        <v>8300</v>
      </c>
    </row>
    <row r="2682" spans="1:17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s="9">
        <f t="shared" si="123"/>
        <v>42436.211701388893</v>
      </c>
      <c r="L2682" s="9">
        <f t="shared" si="124"/>
        <v>42466.170034722221</v>
      </c>
      <c r="M2682" s="10">
        <f t="shared" si="125"/>
        <v>2016</v>
      </c>
      <c r="N2682" t="b">
        <v>0</v>
      </c>
      <c r="O2682">
        <v>4</v>
      </c>
      <c r="P2682" t="b">
        <v>0</v>
      </c>
      <c r="Q2682" t="s">
        <v>8300</v>
      </c>
    </row>
    <row r="2683" spans="1:17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s="9">
        <f t="shared" si="123"/>
        <v>41805.895254629628</v>
      </c>
      <c r="L2683" s="9">
        <f t="shared" si="124"/>
        <v>41830.895254629628</v>
      </c>
      <c r="M2683" s="10">
        <f t="shared" si="125"/>
        <v>2014</v>
      </c>
      <c r="N2683" t="b">
        <v>0</v>
      </c>
      <c r="O2683">
        <v>2</v>
      </c>
      <c r="P2683" t="b">
        <v>0</v>
      </c>
      <c r="Q2683" t="s">
        <v>8282</v>
      </c>
    </row>
    <row r="2684" spans="1:17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s="9">
        <f t="shared" si="123"/>
        <v>41932.871990740743</v>
      </c>
      <c r="L2684" s="9">
        <f t="shared" si="124"/>
        <v>41965.249305555553</v>
      </c>
      <c r="M2684" s="10">
        <f t="shared" si="125"/>
        <v>2014</v>
      </c>
      <c r="N2684" t="b">
        <v>0</v>
      </c>
      <c r="O2684">
        <v>20</v>
      </c>
      <c r="P2684" t="b">
        <v>0</v>
      </c>
      <c r="Q2684" t="s">
        <v>8282</v>
      </c>
    </row>
    <row r="2685" spans="1:17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s="9">
        <f t="shared" si="123"/>
        <v>42034.75509259259</v>
      </c>
      <c r="L2685" s="9">
        <f t="shared" si="124"/>
        <v>42064.75509259259</v>
      </c>
      <c r="M2685" s="10">
        <f t="shared" si="125"/>
        <v>2015</v>
      </c>
      <c r="N2685" t="b">
        <v>0</v>
      </c>
      <c r="O2685">
        <v>3</v>
      </c>
      <c r="P2685" t="b">
        <v>0</v>
      </c>
      <c r="Q2685" t="s">
        <v>8282</v>
      </c>
    </row>
    <row r="2686" spans="1:17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s="9">
        <f t="shared" si="123"/>
        <v>41820.914641203701</v>
      </c>
      <c r="L2686" s="9">
        <f t="shared" si="124"/>
        <v>41860.914641203701</v>
      </c>
      <c r="M2686" s="10">
        <f t="shared" si="125"/>
        <v>2014</v>
      </c>
      <c r="N2686" t="b">
        <v>0</v>
      </c>
      <c r="O2686">
        <v>4</v>
      </c>
      <c r="P2686" t="b">
        <v>0</v>
      </c>
      <c r="Q2686" t="s">
        <v>8282</v>
      </c>
    </row>
    <row r="2687" spans="1:17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s="9">
        <f t="shared" si="123"/>
        <v>42061.69594907407</v>
      </c>
      <c r="L2687" s="9">
        <f t="shared" si="124"/>
        <v>42121.654282407413</v>
      </c>
      <c r="M2687" s="10">
        <f t="shared" si="125"/>
        <v>2015</v>
      </c>
      <c r="N2687" t="b">
        <v>0</v>
      </c>
      <c r="O2687">
        <v>1</v>
      </c>
      <c r="P2687" t="b">
        <v>0</v>
      </c>
      <c r="Q2687" t="s">
        <v>8282</v>
      </c>
    </row>
    <row r="2688" spans="1:17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s="9">
        <f t="shared" si="123"/>
        <v>41892.974803240737</v>
      </c>
      <c r="L2688" s="9">
        <f t="shared" si="124"/>
        <v>41912.974803240737</v>
      </c>
      <c r="M2688" s="10">
        <f t="shared" si="125"/>
        <v>2014</v>
      </c>
      <c r="N2688" t="b">
        <v>0</v>
      </c>
      <c r="O2688">
        <v>0</v>
      </c>
      <c r="P2688" t="b">
        <v>0</v>
      </c>
      <c r="Q2688" t="s">
        <v>8282</v>
      </c>
    </row>
    <row r="2689" spans="1:17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s="9">
        <f t="shared" si="123"/>
        <v>42154.64025462963</v>
      </c>
      <c r="L2689" s="9">
        <f t="shared" si="124"/>
        <v>42184.64025462963</v>
      </c>
      <c r="M2689" s="10">
        <f t="shared" si="125"/>
        <v>2015</v>
      </c>
      <c r="N2689" t="b">
        <v>0</v>
      </c>
      <c r="O2689">
        <v>0</v>
      </c>
      <c r="P2689" t="b">
        <v>0</v>
      </c>
      <c r="Q2689" t="s">
        <v>8282</v>
      </c>
    </row>
    <row r="2690" spans="1:17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s="9">
        <f t="shared" si="123"/>
        <v>42028.118865740747</v>
      </c>
      <c r="L2690" s="9">
        <f t="shared" si="124"/>
        <v>42059.125</v>
      </c>
      <c r="M2690" s="10">
        <f t="shared" si="125"/>
        <v>2015</v>
      </c>
      <c r="N2690" t="b">
        <v>0</v>
      </c>
      <c r="O2690">
        <v>14</v>
      </c>
      <c r="P2690" t="b">
        <v>0</v>
      </c>
      <c r="Q2690" t="s">
        <v>8282</v>
      </c>
    </row>
    <row r="2691" spans="1:17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s="9">
        <f t="shared" ref="K2691:K2754" si="126">(((J2691/60)/60)/24)+DATE(1970,1,1)</f>
        <v>42551.961689814809</v>
      </c>
      <c r="L2691" s="9">
        <f t="shared" ref="L2691:L2754" si="127">(((I2691/60)/60)/24)+DATE(1970,1,1)</f>
        <v>42581.961689814809</v>
      </c>
      <c r="M2691" s="10">
        <f t="shared" ref="M2691:M2754" si="128">YEAR(L2691)</f>
        <v>2016</v>
      </c>
      <c r="N2691" t="b">
        <v>0</v>
      </c>
      <c r="O2691">
        <v>1</v>
      </c>
      <c r="P2691" t="b">
        <v>0</v>
      </c>
      <c r="Q2691" t="s">
        <v>8282</v>
      </c>
    </row>
    <row r="2692" spans="1:17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s="9">
        <f t="shared" si="126"/>
        <v>42113.105046296296</v>
      </c>
      <c r="L2692" s="9">
        <f t="shared" si="127"/>
        <v>42158.105046296296</v>
      </c>
      <c r="M2692" s="10">
        <f t="shared" si="128"/>
        <v>2015</v>
      </c>
      <c r="N2692" t="b">
        <v>0</v>
      </c>
      <c r="O2692">
        <v>118</v>
      </c>
      <c r="P2692" t="b">
        <v>0</v>
      </c>
      <c r="Q2692" t="s">
        <v>8282</v>
      </c>
    </row>
    <row r="2693" spans="1:17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s="9">
        <f t="shared" si="126"/>
        <v>42089.724039351851</v>
      </c>
      <c r="L2693" s="9">
        <f t="shared" si="127"/>
        <v>42134.724039351851</v>
      </c>
      <c r="M2693" s="10">
        <f t="shared" si="128"/>
        <v>2015</v>
      </c>
      <c r="N2693" t="b">
        <v>0</v>
      </c>
      <c r="O2693">
        <v>2</v>
      </c>
      <c r="P2693" t="b">
        <v>0</v>
      </c>
      <c r="Q2693" t="s">
        <v>8282</v>
      </c>
    </row>
    <row r="2694" spans="1:17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s="9">
        <f t="shared" si="126"/>
        <v>42058.334027777775</v>
      </c>
      <c r="L2694" s="9">
        <f t="shared" si="127"/>
        <v>42088.292361111111</v>
      </c>
      <c r="M2694" s="10">
        <f t="shared" si="128"/>
        <v>2015</v>
      </c>
      <c r="N2694" t="b">
        <v>0</v>
      </c>
      <c r="O2694">
        <v>1</v>
      </c>
      <c r="P2694" t="b">
        <v>0</v>
      </c>
      <c r="Q2694" t="s">
        <v>8282</v>
      </c>
    </row>
    <row r="2695" spans="1:17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s="9">
        <f t="shared" si="126"/>
        <v>41834.138495370367</v>
      </c>
      <c r="L2695" s="9">
        <f t="shared" si="127"/>
        <v>41864.138495370367</v>
      </c>
      <c r="M2695" s="10">
        <f t="shared" si="128"/>
        <v>2014</v>
      </c>
      <c r="N2695" t="b">
        <v>0</v>
      </c>
      <c r="O2695">
        <v>3</v>
      </c>
      <c r="P2695" t="b">
        <v>0</v>
      </c>
      <c r="Q2695" t="s">
        <v>8282</v>
      </c>
    </row>
    <row r="2696" spans="1:17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s="9">
        <f t="shared" si="126"/>
        <v>41878.140497685185</v>
      </c>
      <c r="L2696" s="9">
        <f t="shared" si="127"/>
        <v>41908.140497685185</v>
      </c>
      <c r="M2696" s="10">
        <f t="shared" si="128"/>
        <v>2014</v>
      </c>
      <c r="N2696" t="b">
        <v>0</v>
      </c>
      <c r="O2696">
        <v>1</v>
      </c>
      <c r="P2696" t="b">
        <v>0</v>
      </c>
      <c r="Q2696" t="s">
        <v>8282</v>
      </c>
    </row>
    <row r="2697" spans="1:17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s="9">
        <f t="shared" si="126"/>
        <v>42048.181921296295</v>
      </c>
      <c r="L2697" s="9">
        <f t="shared" si="127"/>
        <v>42108.14025462963</v>
      </c>
      <c r="M2697" s="10">
        <f t="shared" si="128"/>
        <v>2015</v>
      </c>
      <c r="N2697" t="b">
        <v>0</v>
      </c>
      <c r="O2697">
        <v>3</v>
      </c>
      <c r="P2697" t="b">
        <v>0</v>
      </c>
      <c r="Q2697" t="s">
        <v>8282</v>
      </c>
    </row>
    <row r="2698" spans="1:17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s="9">
        <f t="shared" si="126"/>
        <v>41964.844444444447</v>
      </c>
      <c r="L2698" s="9">
        <f t="shared" si="127"/>
        <v>41998.844444444447</v>
      </c>
      <c r="M2698" s="10">
        <f t="shared" si="128"/>
        <v>2014</v>
      </c>
      <c r="N2698" t="b">
        <v>0</v>
      </c>
      <c r="O2698">
        <v>38</v>
      </c>
      <c r="P2698" t="b">
        <v>0</v>
      </c>
      <c r="Q2698" t="s">
        <v>8282</v>
      </c>
    </row>
    <row r="2699" spans="1:17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s="9">
        <f t="shared" si="126"/>
        <v>42187.940081018518</v>
      </c>
      <c r="L2699" s="9">
        <f t="shared" si="127"/>
        <v>42218.916666666672</v>
      </c>
      <c r="M2699" s="10">
        <f t="shared" si="128"/>
        <v>2015</v>
      </c>
      <c r="N2699" t="b">
        <v>0</v>
      </c>
      <c r="O2699">
        <v>52</v>
      </c>
      <c r="P2699" t="b">
        <v>0</v>
      </c>
      <c r="Q2699" t="s">
        <v>8282</v>
      </c>
    </row>
    <row r="2700" spans="1:17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s="9">
        <f t="shared" si="126"/>
        <v>41787.898240740738</v>
      </c>
      <c r="L2700" s="9">
        <f t="shared" si="127"/>
        <v>41817.898240740738</v>
      </c>
      <c r="M2700" s="10">
        <f t="shared" si="128"/>
        <v>2014</v>
      </c>
      <c r="N2700" t="b">
        <v>0</v>
      </c>
      <c r="O2700">
        <v>2</v>
      </c>
      <c r="P2700" t="b">
        <v>0</v>
      </c>
      <c r="Q2700" t="s">
        <v>8282</v>
      </c>
    </row>
    <row r="2701" spans="1:17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s="9">
        <f t="shared" si="126"/>
        <v>41829.896562499998</v>
      </c>
      <c r="L2701" s="9">
        <f t="shared" si="127"/>
        <v>41859.896562499998</v>
      </c>
      <c r="M2701" s="10">
        <f t="shared" si="128"/>
        <v>2014</v>
      </c>
      <c r="N2701" t="b">
        <v>0</v>
      </c>
      <c r="O2701">
        <v>0</v>
      </c>
      <c r="P2701" t="b">
        <v>0</v>
      </c>
      <c r="Q2701" t="s">
        <v>8282</v>
      </c>
    </row>
    <row r="2702" spans="1:17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s="9">
        <f t="shared" si="126"/>
        <v>41870.87467592593</v>
      </c>
      <c r="L2702" s="9">
        <f t="shared" si="127"/>
        <v>41900.87467592593</v>
      </c>
      <c r="M2702" s="10">
        <f t="shared" si="128"/>
        <v>2014</v>
      </c>
      <c r="N2702" t="b">
        <v>0</v>
      </c>
      <c r="O2702">
        <v>4</v>
      </c>
      <c r="P2702" t="b">
        <v>0</v>
      </c>
      <c r="Q2702" t="s">
        <v>8282</v>
      </c>
    </row>
    <row r="2703" spans="1:17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s="9">
        <f t="shared" si="126"/>
        <v>42801.774699074071</v>
      </c>
      <c r="L2703" s="9">
        <f t="shared" si="127"/>
        <v>42832.733032407406</v>
      </c>
      <c r="M2703" s="10">
        <f t="shared" si="128"/>
        <v>2017</v>
      </c>
      <c r="N2703" t="b">
        <v>0</v>
      </c>
      <c r="O2703">
        <v>46</v>
      </c>
      <c r="P2703" t="b">
        <v>0</v>
      </c>
      <c r="Q2703" t="s">
        <v>8301</v>
      </c>
    </row>
    <row r="2704" spans="1:17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s="9">
        <f t="shared" si="126"/>
        <v>42800.801817129628</v>
      </c>
      <c r="L2704" s="9">
        <f t="shared" si="127"/>
        <v>42830.760150462964</v>
      </c>
      <c r="M2704" s="10">
        <f t="shared" si="128"/>
        <v>2017</v>
      </c>
      <c r="N2704" t="b">
        <v>1</v>
      </c>
      <c r="O2704">
        <v>26</v>
      </c>
      <c r="P2704" t="b">
        <v>0</v>
      </c>
      <c r="Q2704" t="s">
        <v>8301</v>
      </c>
    </row>
    <row r="2705" spans="1:17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s="9">
        <f t="shared" si="126"/>
        <v>42756.690162037034</v>
      </c>
      <c r="L2705" s="9">
        <f t="shared" si="127"/>
        <v>42816.648495370369</v>
      </c>
      <c r="M2705" s="10">
        <f t="shared" si="128"/>
        <v>2017</v>
      </c>
      <c r="N2705" t="b">
        <v>0</v>
      </c>
      <c r="O2705">
        <v>45</v>
      </c>
      <c r="P2705" t="b">
        <v>0</v>
      </c>
      <c r="Q2705" t="s">
        <v>8301</v>
      </c>
    </row>
    <row r="2706" spans="1:17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s="9">
        <f t="shared" si="126"/>
        <v>42787.862430555557</v>
      </c>
      <c r="L2706" s="9">
        <f t="shared" si="127"/>
        <v>42830.820763888885</v>
      </c>
      <c r="M2706" s="10">
        <f t="shared" si="128"/>
        <v>2017</v>
      </c>
      <c r="N2706" t="b">
        <v>0</v>
      </c>
      <c r="O2706">
        <v>7</v>
      </c>
      <c r="P2706" t="b">
        <v>0</v>
      </c>
      <c r="Q2706" t="s">
        <v>8301</v>
      </c>
    </row>
    <row r="2707" spans="1:17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s="9">
        <f t="shared" si="126"/>
        <v>42773.916180555556</v>
      </c>
      <c r="L2707" s="9">
        <f t="shared" si="127"/>
        <v>42818.874513888892</v>
      </c>
      <c r="M2707" s="10">
        <f t="shared" si="128"/>
        <v>2017</v>
      </c>
      <c r="N2707" t="b">
        <v>0</v>
      </c>
      <c r="O2707">
        <v>8</v>
      </c>
      <c r="P2707" t="b">
        <v>0</v>
      </c>
      <c r="Q2707" t="s">
        <v>8301</v>
      </c>
    </row>
    <row r="2708" spans="1:17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s="9">
        <f t="shared" si="126"/>
        <v>41899.294942129629</v>
      </c>
      <c r="L2708" s="9">
        <f t="shared" si="127"/>
        <v>41928.290972222225</v>
      </c>
      <c r="M2708" s="10">
        <f t="shared" si="128"/>
        <v>2014</v>
      </c>
      <c r="N2708" t="b">
        <v>1</v>
      </c>
      <c r="O2708">
        <v>263</v>
      </c>
      <c r="P2708" t="b">
        <v>1</v>
      </c>
      <c r="Q2708" t="s">
        <v>8301</v>
      </c>
    </row>
    <row r="2709" spans="1:17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s="9">
        <f t="shared" si="126"/>
        <v>41391.782905092594</v>
      </c>
      <c r="L2709" s="9">
        <f t="shared" si="127"/>
        <v>41421.290972222225</v>
      </c>
      <c r="M2709" s="10">
        <f t="shared" si="128"/>
        <v>2013</v>
      </c>
      <c r="N2709" t="b">
        <v>1</v>
      </c>
      <c r="O2709">
        <v>394</v>
      </c>
      <c r="P2709" t="b">
        <v>1</v>
      </c>
      <c r="Q2709" t="s">
        <v>8301</v>
      </c>
    </row>
    <row r="2710" spans="1:17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s="9">
        <f t="shared" si="126"/>
        <v>42512.698217592595</v>
      </c>
      <c r="L2710" s="9">
        <f t="shared" si="127"/>
        <v>42572.698217592595</v>
      </c>
      <c r="M2710" s="10">
        <f t="shared" si="128"/>
        <v>2016</v>
      </c>
      <c r="N2710" t="b">
        <v>1</v>
      </c>
      <c r="O2710">
        <v>1049</v>
      </c>
      <c r="P2710" t="b">
        <v>1</v>
      </c>
      <c r="Q2710" t="s">
        <v>8301</v>
      </c>
    </row>
    <row r="2711" spans="1:17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s="9">
        <f t="shared" si="126"/>
        <v>42612.149780092594</v>
      </c>
      <c r="L2711" s="9">
        <f t="shared" si="127"/>
        <v>42647.165972222225</v>
      </c>
      <c r="M2711" s="10">
        <f t="shared" si="128"/>
        <v>2016</v>
      </c>
      <c r="N2711" t="b">
        <v>1</v>
      </c>
      <c r="O2711">
        <v>308</v>
      </c>
      <c r="P2711" t="b">
        <v>1</v>
      </c>
      <c r="Q2711" t="s">
        <v>8301</v>
      </c>
    </row>
    <row r="2712" spans="1:17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s="9">
        <f t="shared" si="126"/>
        <v>41828.229490740741</v>
      </c>
      <c r="L2712" s="9">
        <f t="shared" si="127"/>
        <v>41860.083333333336</v>
      </c>
      <c r="M2712" s="10">
        <f t="shared" si="128"/>
        <v>2014</v>
      </c>
      <c r="N2712" t="b">
        <v>1</v>
      </c>
      <c r="O2712">
        <v>1088</v>
      </c>
      <c r="P2712" t="b">
        <v>1</v>
      </c>
      <c r="Q2712" t="s">
        <v>8301</v>
      </c>
    </row>
    <row r="2713" spans="1:17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s="9">
        <f t="shared" si="126"/>
        <v>41780.745254629634</v>
      </c>
      <c r="L2713" s="9">
        <f t="shared" si="127"/>
        <v>41810.917361111111</v>
      </c>
      <c r="M2713" s="10">
        <f t="shared" si="128"/>
        <v>2014</v>
      </c>
      <c r="N2713" t="b">
        <v>1</v>
      </c>
      <c r="O2713">
        <v>73</v>
      </c>
      <c r="P2713" t="b">
        <v>1</v>
      </c>
      <c r="Q2713" t="s">
        <v>8301</v>
      </c>
    </row>
    <row r="2714" spans="1:17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s="9">
        <f t="shared" si="126"/>
        <v>41432.062037037038</v>
      </c>
      <c r="L2714" s="9">
        <f t="shared" si="127"/>
        <v>41468.75</v>
      </c>
      <c r="M2714" s="10">
        <f t="shared" si="128"/>
        <v>2013</v>
      </c>
      <c r="N2714" t="b">
        <v>1</v>
      </c>
      <c r="O2714">
        <v>143</v>
      </c>
      <c r="P2714" t="b">
        <v>1</v>
      </c>
      <c r="Q2714" t="s">
        <v>8301</v>
      </c>
    </row>
    <row r="2715" spans="1:17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s="9">
        <f t="shared" si="126"/>
        <v>42322.653749999998</v>
      </c>
      <c r="L2715" s="9">
        <f t="shared" si="127"/>
        <v>42362.653749999998</v>
      </c>
      <c r="M2715" s="10">
        <f t="shared" si="128"/>
        <v>2015</v>
      </c>
      <c r="N2715" t="b">
        <v>1</v>
      </c>
      <c r="O2715">
        <v>1420</v>
      </c>
      <c r="P2715" t="b">
        <v>1</v>
      </c>
      <c r="Q2715" t="s">
        <v>8301</v>
      </c>
    </row>
    <row r="2716" spans="1:17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s="9">
        <f t="shared" si="126"/>
        <v>42629.655046296291</v>
      </c>
      <c r="L2716" s="9">
        <f t="shared" si="127"/>
        <v>42657.958333333328</v>
      </c>
      <c r="M2716" s="10">
        <f t="shared" si="128"/>
        <v>2016</v>
      </c>
      <c r="N2716" t="b">
        <v>1</v>
      </c>
      <c r="O2716">
        <v>305</v>
      </c>
      <c r="P2716" t="b">
        <v>1</v>
      </c>
      <c r="Q2716" t="s">
        <v>8301</v>
      </c>
    </row>
    <row r="2717" spans="1:17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s="9">
        <f t="shared" si="126"/>
        <v>42387.398472222223</v>
      </c>
      <c r="L2717" s="9">
        <f t="shared" si="127"/>
        <v>42421.398472222223</v>
      </c>
      <c r="M2717" s="10">
        <f t="shared" si="128"/>
        <v>2016</v>
      </c>
      <c r="N2717" t="b">
        <v>1</v>
      </c>
      <c r="O2717">
        <v>551</v>
      </c>
      <c r="P2717" t="b">
        <v>1</v>
      </c>
      <c r="Q2717" t="s">
        <v>8301</v>
      </c>
    </row>
    <row r="2718" spans="1:17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s="9">
        <f t="shared" si="126"/>
        <v>42255.333252314813</v>
      </c>
      <c r="L2718" s="9">
        <f t="shared" si="127"/>
        <v>42285.333252314813</v>
      </c>
      <c r="M2718" s="10">
        <f t="shared" si="128"/>
        <v>2015</v>
      </c>
      <c r="N2718" t="b">
        <v>1</v>
      </c>
      <c r="O2718">
        <v>187</v>
      </c>
      <c r="P2718" t="b">
        <v>1</v>
      </c>
      <c r="Q2718" t="s">
        <v>8301</v>
      </c>
    </row>
    <row r="2719" spans="1:17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s="9">
        <f t="shared" si="126"/>
        <v>41934.914918981485</v>
      </c>
      <c r="L2719" s="9">
        <f t="shared" si="127"/>
        <v>41979.956585648149</v>
      </c>
      <c r="M2719" s="10">
        <f t="shared" si="128"/>
        <v>2014</v>
      </c>
      <c r="N2719" t="b">
        <v>1</v>
      </c>
      <c r="O2719">
        <v>325</v>
      </c>
      <c r="P2719" t="b">
        <v>1</v>
      </c>
      <c r="Q2719" t="s">
        <v>8301</v>
      </c>
    </row>
    <row r="2720" spans="1:17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s="9">
        <f t="shared" si="126"/>
        <v>42465.596585648149</v>
      </c>
      <c r="L2720" s="9">
        <f t="shared" si="127"/>
        <v>42493.958333333328</v>
      </c>
      <c r="M2720" s="10">
        <f t="shared" si="128"/>
        <v>2016</v>
      </c>
      <c r="N2720" t="b">
        <v>1</v>
      </c>
      <c r="O2720">
        <v>148</v>
      </c>
      <c r="P2720" t="b">
        <v>1</v>
      </c>
      <c r="Q2720" t="s">
        <v>8301</v>
      </c>
    </row>
    <row r="2721" spans="1:17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s="9">
        <f t="shared" si="126"/>
        <v>42418.031180555554</v>
      </c>
      <c r="L2721" s="9">
        <f t="shared" si="127"/>
        <v>42477.989513888882</v>
      </c>
      <c r="M2721" s="10">
        <f t="shared" si="128"/>
        <v>2016</v>
      </c>
      <c r="N2721" t="b">
        <v>0</v>
      </c>
      <c r="O2721">
        <v>69</v>
      </c>
      <c r="P2721" t="b">
        <v>1</v>
      </c>
      <c r="Q2721" t="s">
        <v>8301</v>
      </c>
    </row>
    <row r="2722" spans="1:17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s="9">
        <f t="shared" si="126"/>
        <v>42655.465891203698</v>
      </c>
      <c r="L2722" s="9">
        <f t="shared" si="127"/>
        <v>42685.507557870369</v>
      </c>
      <c r="M2722" s="10">
        <f t="shared" si="128"/>
        <v>2016</v>
      </c>
      <c r="N2722" t="b">
        <v>0</v>
      </c>
      <c r="O2722">
        <v>173</v>
      </c>
      <c r="P2722" t="b">
        <v>1</v>
      </c>
      <c r="Q2722" t="s">
        <v>8301</v>
      </c>
    </row>
    <row r="2723" spans="1:17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s="9">
        <f t="shared" si="126"/>
        <v>41493.543958333335</v>
      </c>
      <c r="L2723" s="9">
        <f t="shared" si="127"/>
        <v>41523.791666666664</v>
      </c>
      <c r="M2723" s="10">
        <f t="shared" si="128"/>
        <v>2013</v>
      </c>
      <c r="N2723" t="b">
        <v>0</v>
      </c>
      <c r="O2723">
        <v>269</v>
      </c>
      <c r="P2723" t="b">
        <v>1</v>
      </c>
      <c r="Q2723" t="s">
        <v>8293</v>
      </c>
    </row>
    <row r="2724" spans="1:17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s="9">
        <f t="shared" si="126"/>
        <v>42704.857094907406</v>
      </c>
      <c r="L2724" s="9">
        <f t="shared" si="127"/>
        <v>42764.857094907406</v>
      </c>
      <c r="M2724" s="10">
        <f t="shared" si="128"/>
        <v>2017</v>
      </c>
      <c r="N2724" t="b">
        <v>0</v>
      </c>
      <c r="O2724">
        <v>185</v>
      </c>
      <c r="P2724" t="b">
        <v>1</v>
      </c>
      <c r="Q2724" t="s">
        <v>8293</v>
      </c>
    </row>
    <row r="2725" spans="1:17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s="9">
        <f t="shared" si="126"/>
        <v>41944.83898148148</v>
      </c>
      <c r="L2725" s="9">
        <f t="shared" si="127"/>
        <v>42004.880648148144</v>
      </c>
      <c r="M2725" s="10">
        <f t="shared" si="128"/>
        <v>2014</v>
      </c>
      <c r="N2725" t="b">
        <v>0</v>
      </c>
      <c r="O2725">
        <v>176</v>
      </c>
      <c r="P2725" t="b">
        <v>1</v>
      </c>
      <c r="Q2725" t="s">
        <v>8293</v>
      </c>
    </row>
    <row r="2726" spans="1:17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s="9">
        <f t="shared" si="126"/>
        <v>42199.32707175926</v>
      </c>
      <c r="L2726" s="9">
        <f t="shared" si="127"/>
        <v>42231.32707175926</v>
      </c>
      <c r="M2726" s="10">
        <f t="shared" si="128"/>
        <v>2015</v>
      </c>
      <c r="N2726" t="b">
        <v>0</v>
      </c>
      <c r="O2726">
        <v>1019</v>
      </c>
      <c r="P2726" t="b">
        <v>1</v>
      </c>
      <c r="Q2726" t="s">
        <v>8293</v>
      </c>
    </row>
    <row r="2727" spans="1:17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s="9">
        <f t="shared" si="126"/>
        <v>42745.744618055556</v>
      </c>
      <c r="L2727" s="9">
        <f t="shared" si="127"/>
        <v>42795.744618055556</v>
      </c>
      <c r="M2727" s="10">
        <f t="shared" si="128"/>
        <v>2017</v>
      </c>
      <c r="N2727" t="b">
        <v>0</v>
      </c>
      <c r="O2727">
        <v>113</v>
      </c>
      <c r="P2727" t="b">
        <v>1</v>
      </c>
      <c r="Q2727" t="s">
        <v>8293</v>
      </c>
    </row>
    <row r="2728" spans="1:17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s="9">
        <f t="shared" si="126"/>
        <v>42452.579988425925</v>
      </c>
      <c r="L2728" s="9">
        <f t="shared" si="127"/>
        <v>42482.579988425925</v>
      </c>
      <c r="M2728" s="10">
        <f t="shared" si="128"/>
        <v>2016</v>
      </c>
      <c r="N2728" t="b">
        <v>0</v>
      </c>
      <c r="O2728">
        <v>404</v>
      </c>
      <c r="P2728" t="b">
        <v>1</v>
      </c>
      <c r="Q2728" t="s">
        <v>8293</v>
      </c>
    </row>
    <row r="2729" spans="1:17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s="9">
        <f t="shared" si="126"/>
        <v>42198.676655092597</v>
      </c>
      <c r="L2729" s="9">
        <f t="shared" si="127"/>
        <v>42223.676655092597</v>
      </c>
      <c r="M2729" s="10">
        <f t="shared" si="128"/>
        <v>2015</v>
      </c>
      <c r="N2729" t="b">
        <v>0</v>
      </c>
      <c r="O2729">
        <v>707</v>
      </c>
      <c r="P2729" t="b">
        <v>1</v>
      </c>
      <c r="Q2729" t="s">
        <v>8293</v>
      </c>
    </row>
    <row r="2730" spans="1:17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s="9">
        <f t="shared" si="126"/>
        <v>42333.59993055556</v>
      </c>
      <c r="L2730" s="9">
        <f t="shared" si="127"/>
        <v>42368.59993055556</v>
      </c>
      <c r="M2730" s="10">
        <f t="shared" si="128"/>
        <v>2015</v>
      </c>
      <c r="N2730" t="b">
        <v>0</v>
      </c>
      <c r="O2730">
        <v>392</v>
      </c>
      <c r="P2730" t="b">
        <v>1</v>
      </c>
      <c r="Q2730" t="s">
        <v>8293</v>
      </c>
    </row>
    <row r="2731" spans="1:17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s="9">
        <f t="shared" si="126"/>
        <v>42095.240706018521</v>
      </c>
      <c r="L2731" s="9">
        <f t="shared" si="127"/>
        <v>42125.240706018521</v>
      </c>
      <c r="M2731" s="10">
        <f t="shared" si="128"/>
        <v>2015</v>
      </c>
      <c r="N2731" t="b">
        <v>0</v>
      </c>
      <c r="O2731">
        <v>23</v>
      </c>
      <c r="P2731" t="b">
        <v>1</v>
      </c>
      <c r="Q2731" t="s">
        <v>8293</v>
      </c>
    </row>
    <row r="2732" spans="1:17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s="9">
        <f t="shared" si="126"/>
        <v>41351.541377314818</v>
      </c>
      <c r="L2732" s="9">
        <f t="shared" si="127"/>
        <v>41386.541377314818</v>
      </c>
      <c r="M2732" s="10">
        <f t="shared" si="128"/>
        <v>2013</v>
      </c>
      <c r="N2732" t="b">
        <v>0</v>
      </c>
      <c r="O2732">
        <v>682</v>
      </c>
      <c r="P2732" t="b">
        <v>1</v>
      </c>
      <c r="Q2732" t="s">
        <v>8293</v>
      </c>
    </row>
    <row r="2733" spans="1:17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s="9">
        <f t="shared" si="126"/>
        <v>41872.525717592594</v>
      </c>
      <c r="L2733" s="9">
        <f t="shared" si="127"/>
        <v>41930.166666666664</v>
      </c>
      <c r="M2733" s="10">
        <f t="shared" si="128"/>
        <v>2014</v>
      </c>
      <c r="N2733" t="b">
        <v>0</v>
      </c>
      <c r="O2733">
        <v>37</v>
      </c>
      <c r="P2733" t="b">
        <v>1</v>
      </c>
      <c r="Q2733" t="s">
        <v>8293</v>
      </c>
    </row>
    <row r="2734" spans="1:17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s="9">
        <f t="shared" si="126"/>
        <v>41389.808194444442</v>
      </c>
      <c r="L2734" s="9">
        <f t="shared" si="127"/>
        <v>41422</v>
      </c>
      <c r="M2734" s="10">
        <f t="shared" si="128"/>
        <v>2013</v>
      </c>
      <c r="N2734" t="b">
        <v>0</v>
      </c>
      <c r="O2734">
        <v>146</v>
      </c>
      <c r="P2734" t="b">
        <v>1</v>
      </c>
      <c r="Q2734" t="s">
        <v>8293</v>
      </c>
    </row>
    <row r="2735" spans="1:17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s="9">
        <f t="shared" si="126"/>
        <v>42044.272847222222</v>
      </c>
      <c r="L2735" s="9">
        <f t="shared" si="127"/>
        <v>42104.231180555551</v>
      </c>
      <c r="M2735" s="10">
        <f t="shared" si="128"/>
        <v>2015</v>
      </c>
      <c r="N2735" t="b">
        <v>0</v>
      </c>
      <c r="O2735">
        <v>119</v>
      </c>
      <c r="P2735" t="b">
        <v>1</v>
      </c>
      <c r="Q2735" t="s">
        <v>8293</v>
      </c>
    </row>
    <row r="2736" spans="1:17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s="9">
        <f t="shared" si="126"/>
        <v>42626.668888888889</v>
      </c>
      <c r="L2736" s="9">
        <f t="shared" si="127"/>
        <v>42656.915972222225</v>
      </c>
      <c r="M2736" s="10">
        <f t="shared" si="128"/>
        <v>2016</v>
      </c>
      <c r="N2736" t="b">
        <v>0</v>
      </c>
      <c r="O2736">
        <v>163</v>
      </c>
      <c r="P2736" t="b">
        <v>1</v>
      </c>
      <c r="Q2736" t="s">
        <v>8293</v>
      </c>
    </row>
    <row r="2737" spans="1:17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s="9">
        <f t="shared" si="126"/>
        <v>41316.120949074073</v>
      </c>
      <c r="L2737" s="9">
        <f t="shared" si="127"/>
        <v>41346.833333333336</v>
      </c>
      <c r="M2737" s="10">
        <f t="shared" si="128"/>
        <v>2013</v>
      </c>
      <c r="N2737" t="b">
        <v>0</v>
      </c>
      <c r="O2737">
        <v>339</v>
      </c>
      <c r="P2737" t="b">
        <v>1</v>
      </c>
      <c r="Q2737" t="s">
        <v>8293</v>
      </c>
    </row>
    <row r="2738" spans="1:17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s="9">
        <f t="shared" si="126"/>
        <v>41722.666354166664</v>
      </c>
      <c r="L2738" s="9">
        <f t="shared" si="127"/>
        <v>41752.666354166664</v>
      </c>
      <c r="M2738" s="10">
        <f t="shared" si="128"/>
        <v>2014</v>
      </c>
      <c r="N2738" t="b">
        <v>0</v>
      </c>
      <c r="O2738">
        <v>58</v>
      </c>
      <c r="P2738" t="b">
        <v>1</v>
      </c>
      <c r="Q2738" t="s">
        <v>8293</v>
      </c>
    </row>
    <row r="2739" spans="1:17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s="9">
        <f t="shared" si="126"/>
        <v>41611.917673611111</v>
      </c>
      <c r="L2739" s="9">
        <f t="shared" si="127"/>
        <v>41654.791666666664</v>
      </c>
      <c r="M2739" s="10">
        <f t="shared" si="128"/>
        <v>2014</v>
      </c>
      <c r="N2739" t="b">
        <v>0</v>
      </c>
      <c r="O2739">
        <v>456</v>
      </c>
      <c r="P2739" t="b">
        <v>1</v>
      </c>
      <c r="Q2739" t="s">
        <v>8293</v>
      </c>
    </row>
    <row r="2740" spans="1:17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s="9">
        <f t="shared" si="126"/>
        <v>42620.143564814818</v>
      </c>
      <c r="L2740" s="9">
        <f t="shared" si="127"/>
        <v>42680.143564814818</v>
      </c>
      <c r="M2740" s="10">
        <f t="shared" si="128"/>
        <v>2016</v>
      </c>
      <c r="N2740" t="b">
        <v>0</v>
      </c>
      <c r="O2740">
        <v>15</v>
      </c>
      <c r="P2740" t="b">
        <v>1</v>
      </c>
      <c r="Q2740" t="s">
        <v>8293</v>
      </c>
    </row>
    <row r="2741" spans="1:17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s="9">
        <f t="shared" si="126"/>
        <v>41719.887928240743</v>
      </c>
      <c r="L2741" s="9">
        <f t="shared" si="127"/>
        <v>41764.887928240743</v>
      </c>
      <c r="M2741" s="10">
        <f t="shared" si="128"/>
        <v>2014</v>
      </c>
      <c r="N2741" t="b">
        <v>0</v>
      </c>
      <c r="O2741">
        <v>191</v>
      </c>
      <c r="P2741" t="b">
        <v>1</v>
      </c>
      <c r="Q2741" t="s">
        <v>8293</v>
      </c>
    </row>
    <row r="2742" spans="1:17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s="9">
        <f t="shared" si="126"/>
        <v>42045.031851851847</v>
      </c>
      <c r="L2742" s="9">
        <f t="shared" si="127"/>
        <v>42074.99018518519</v>
      </c>
      <c r="M2742" s="10">
        <f t="shared" si="128"/>
        <v>2015</v>
      </c>
      <c r="N2742" t="b">
        <v>0</v>
      </c>
      <c r="O2742">
        <v>17</v>
      </c>
      <c r="P2742" t="b">
        <v>1</v>
      </c>
      <c r="Q2742" t="s">
        <v>8293</v>
      </c>
    </row>
    <row r="2743" spans="1:17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s="9">
        <f t="shared" si="126"/>
        <v>41911.657430555555</v>
      </c>
      <c r="L2743" s="9">
        <f t="shared" si="127"/>
        <v>41932.088194444441</v>
      </c>
      <c r="M2743" s="10">
        <f t="shared" si="128"/>
        <v>2014</v>
      </c>
      <c r="N2743" t="b">
        <v>0</v>
      </c>
      <c r="O2743">
        <v>4</v>
      </c>
      <c r="P2743" t="b">
        <v>0</v>
      </c>
      <c r="Q2743" t="s">
        <v>8302</v>
      </c>
    </row>
    <row r="2744" spans="1:17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s="9">
        <f t="shared" si="126"/>
        <v>41030.719756944447</v>
      </c>
      <c r="L2744" s="9">
        <f t="shared" si="127"/>
        <v>41044.719756944447</v>
      </c>
      <c r="M2744" s="10">
        <f t="shared" si="128"/>
        <v>2012</v>
      </c>
      <c r="N2744" t="b">
        <v>0</v>
      </c>
      <c r="O2744">
        <v>18</v>
      </c>
      <c r="P2744" t="b">
        <v>0</v>
      </c>
      <c r="Q2744" t="s">
        <v>8302</v>
      </c>
    </row>
    <row r="2745" spans="1:17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s="9">
        <f t="shared" si="126"/>
        <v>42632.328784722224</v>
      </c>
      <c r="L2745" s="9">
        <f t="shared" si="127"/>
        <v>42662.328784722224</v>
      </c>
      <c r="M2745" s="10">
        <f t="shared" si="128"/>
        <v>2016</v>
      </c>
      <c r="N2745" t="b">
        <v>0</v>
      </c>
      <c r="O2745">
        <v>0</v>
      </c>
      <c r="P2745" t="b">
        <v>0</v>
      </c>
      <c r="Q2745" t="s">
        <v>8302</v>
      </c>
    </row>
    <row r="2746" spans="1:17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s="9">
        <f t="shared" si="126"/>
        <v>40938.062476851854</v>
      </c>
      <c r="L2746" s="9">
        <f t="shared" si="127"/>
        <v>40968.062476851854</v>
      </c>
      <c r="M2746" s="10">
        <f t="shared" si="128"/>
        <v>2012</v>
      </c>
      <c r="N2746" t="b">
        <v>0</v>
      </c>
      <c r="O2746">
        <v>22</v>
      </c>
      <c r="P2746" t="b">
        <v>0</v>
      </c>
      <c r="Q2746" t="s">
        <v>8302</v>
      </c>
    </row>
    <row r="2747" spans="1:17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s="9">
        <f t="shared" si="126"/>
        <v>41044.988055555557</v>
      </c>
      <c r="L2747" s="9">
        <f t="shared" si="127"/>
        <v>41104.988055555557</v>
      </c>
      <c r="M2747" s="10">
        <f t="shared" si="128"/>
        <v>2012</v>
      </c>
      <c r="N2747" t="b">
        <v>0</v>
      </c>
      <c r="O2747">
        <v>49</v>
      </c>
      <c r="P2747" t="b">
        <v>0</v>
      </c>
      <c r="Q2747" t="s">
        <v>8302</v>
      </c>
    </row>
    <row r="2748" spans="1:17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s="9">
        <f t="shared" si="126"/>
        <v>41850.781377314815</v>
      </c>
      <c r="L2748" s="9">
        <f t="shared" si="127"/>
        <v>41880.781377314815</v>
      </c>
      <c r="M2748" s="10">
        <f t="shared" si="128"/>
        <v>2014</v>
      </c>
      <c r="N2748" t="b">
        <v>0</v>
      </c>
      <c r="O2748">
        <v>19</v>
      </c>
      <c r="P2748" t="b">
        <v>0</v>
      </c>
      <c r="Q2748" t="s">
        <v>8302</v>
      </c>
    </row>
    <row r="2749" spans="1:17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s="9">
        <f t="shared" si="126"/>
        <v>41044.64811342593</v>
      </c>
      <c r="L2749" s="9">
        <f t="shared" si="127"/>
        <v>41076.131944444445</v>
      </c>
      <c r="M2749" s="10">
        <f t="shared" si="128"/>
        <v>2012</v>
      </c>
      <c r="N2749" t="b">
        <v>0</v>
      </c>
      <c r="O2749">
        <v>4</v>
      </c>
      <c r="P2749" t="b">
        <v>0</v>
      </c>
      <c r="Q2749" t="s">
        <v>8302</v>
      </c>
    </row>
    <row r="2750" spans="1:17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s="9">
        <f t="shared" si="126"/>
        <v>42585.7106712963</v>
      </c>
      <c r="L2750" s="9">
        <f t="shared" si="127"/>
        <v>42615.7106712963</v>
      </c>
      <c r="M2750" s="10">
        <f t="shared" si="128"/>
        <v>2016</v>
      </c>
      <c r="N2750" t="b">
        <v>0</v>
      </c>
      <c r="O2750">
        <v>4</v>
      </c>
      <c r="P2750" t="b">
        <v>0</v>
      </c>
      <c r="Q2750" t="s">
        <v>8302</v>
      </c>
    </row>
    <row r="2751" spans="1:17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s="9">
        <f t="shared" si="126"/>
        <v>42068.799039351856</v>
      </c>
      <c r="L2751" s="9">
        <f t="shared" si="127"/>
        <v>42098.757372685184</v>
      </c>
      <c r="M2751" s="10">
        <f t="shared" si="128"/>
        <v>2015</v>
      </c>
      <c r="N2751" t="b">
        <v>0</v>
      </c>
      <c r="O2751">
        <v>2</v>
      </c>
      <c r="P2751" t="b">
        <v>0</v>
      </c>
      <c r="Q2751" t="s">
        <v>8302</v>
      </c>
    </row>
    <row r="2752" spans="1:17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s="9">
        <f t="shared" si="126"/>
        <v>41078.899826388886</v>
      </c>
      <c r="L2752" s="9">
        <f t="shared" si="127"/>
        <v>41090.833333333336</v>
      </c>
      <c r="M2752" s="10">
        <f t="shared" si="128"/>
        <v>2012</v>
      </c>
      <c r="N2752" t="b">
        <v>0</v>
      </c>
      <c r="O2752">
        <v>0</v>
      </c>
      <c r="P2752" t="b">
        <v>0</v>
      </c>
      <c r="Q2752" t="s">
        <v>8302</v>
      </c>
    </row>
    <row r="2753" spans="1:17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s="9">
        <f t="shared" si="126"/>
        <v>41747.887060185189</v>
      </c>
      <c r="L2753" s="9">
        <f t="shared" si="127"/>
        <v>41807.887060185189</v>
      </c>
      <c r="M2753" s="10">
        <f t="shared" si="128"/>
        <v>2014</v>
      </c>
      <c r="N2753" t="b">
        <v>0</v>
      </c>
      <c r="O2753">
        <v>0</v>
      </c>
      <c r="P2753" t="b">
        <v>0</v>
      </c>
      <c r="Q2753" t="s">
        <v>8302</v>
      </c>
    </row>
    <row r="2754" spans="1:17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s="9">
        <f t="shared" si="126"/>
        <v>40855.765092592592</v>
      </c>
      <c r="L2754" s="9">
        <f t="shared" si="127"/>
        <v>40895.765092592592</v>
      </c>
      <c r="M2754" s="10">
        <f t="shared" si="128"/>
        <v>2011</v>
      </c>
      <c r="N2754" t="b">
        <v>0</v>
      </c>
      <c r="O2754">
        <v>14</v>
      </c>
      <c r="P2754" t="b">
        <v>0</v>
      </c>
      <c r="Q2754" t="s">
        <v>8302</v>
      </c>
    </row>
    <row r="2755" spans="1:17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s="9">
        <f t="shared" ref="K2755:K2818" si="129">(((J2755/60)/60)/24)+DATE(1970,1,1)</f>
        <v>41117.900729166664</v>
      </c>
      <c r="L2755" s="9">
        <f t="shared" ref="L2755:L2818" si="130">(((I2755/60)/60)/24)+DATE(1970,1,1)</f>
        <v>41147.900729166664</v>
      </c>
      <c r="M2755" s="10">
        <f t="shared" ref="M2755:M2818" si="131">YEAR(L2755)</f>
        <v>2012</v>
      </c>
      <c r="N2755" t="b">
        <v>0</v>
      </c>
      <c r="O2755">
        <v>8</v>
      </c>
      <c r="P2755" t="b">
        <v>0</v>
      </c>
      <c r="Q2755" t="s">
        <v>8302</v>
      </c>
    </row>
    <row r="2756" spans="1:17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s="9">
        <f t="shared" si="129"/>
        <v>41863.636006944449</v>
      </c>
      <c r="L2756" s="9">
        <f t="shared" si="130"/>
        <v>41893.636006944449</v>
      </c>
      <c r="M2756" s="10">
        <f t="shared" si="131"/>
        <v>2014</v>
      </c>
      <c r="N2756" t="b">
        <v>0</v>
      </c>
      <c r="O2756">
        <v>0</v>
      </c>
      <c r="P2756" t="b">
        <v>0</v>
      </c>
      <c r="Q2756" t="s">
        <v>8302</v>
      </c>
    </row>
    <row r="2757" spans="1:17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s="9">
        <f t="shared" si="129"/>
        <v>42072.790821759263</v>
      </c>
      <c r="L2757" s="9">
        <f t="shared" si="130"/>
        <v>42102.790821759263</v>
      </c>
      <c r="M2757" s="10">
        <f t="shared" si="131"/>
        <v>2015</v>
      </c>
      <c r="N2757" t="b">
        <v>0</v>
      </c>
      <c r="O2757">
        <v>15</v>
      </c>
      <c r="P2757" t="b">
        <v>0</v>
      </c>
      <c r="Q2757" t="s">
        <v>8302</v>
      </c>
    </row>
    <row r="2758" spans="1:17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s="9">
        <f t="shared" si="129"/>
        <v>41620.90047453704</v>
      </c>
      <c r="L2758" s="9">
        <f t="shared" si="130"/>
        <v>41650.90047453704</v>
      </c>
      <c r="M2758" s="10">
        <f t="shared" si="131"/>
        <v>2014</v>
      </c>
      <c r="N2758" t="b">
        <v>0</v>
      </c>
      <c r="O2758">
        <v>33</v>
      </c>
      <c r="P2758" t="b">
        <v>0</v>
      </c>
      <c r="Q2758" t="s">
        <v>8302</v>
      </c>
    </row>
    <row r="2759" spans="1:17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s="9">
        <f t="shared" si="129"/>
        <v>42573.65662037037</v>
      </c>
      <c r="L2759" s="9">
        <f t="shared" si="130"/>
        <v>42588.65662037037</v>
      </c>
      <c r="M2759" s="10">
        <f t="shared" si="131"/>
        <v>2016</v>
      </c>
      <c r="N2759" t="b">
        <v>0</v>
      </c>
      <c r="O2759">
        <v>2</v>
      </c>
      <c r="P2759" t="b">
        <v>0</v>
      </c>
      <c r="Q2759" t="s">
        <v>8302</v>
      </c>
    </row>
    <row r="2760" spans="1:17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s="9">
        <f t="shared" si="129"/>
        <v>42639.441932870366</v>
      </c>
      <c r="L2760" s="9">
        <f t="shared" si="130"/>
        <v>42653.441932870366</v>
      </c>
      <c r="M2760" s="10">
        <f t="shared" si="131"/>
        <v>2016</v>
      </c>
      <c r="N2760" t="b">
        <v>0</v>
      </c>
      <c r="O2760">
        <v>6</v>
      </c>
      <c r="P2760" t="b">
        <v>0</v>
      </c>
      <c r="Q2760" t="s">
        <v>8302</v>
      </c>
    </row>
    <row r="2761" spans="1:17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s="9">
        <f t="shared" si="129"/>
        <v>42524.36650462963</v>
      </c>
      <c r="L2761" s="9">
        <f t="shared" si="130"/>
        <v>42567.36650462963</v>
      </c>
      <c r="M2761" s="10">
        <f t="shared" si="131"/>
        <v>2016</v>
      </c>
      <c r="N2761" t="b">
        <v>0</v>
      </c>
      <c r="O2761">
        <v>2</v>
      </c>
      <c r="P2761" t="b">
        <v>0</v>
      </c>
      <c r="Q2761" t="s">
        <v>8302</v>
      </c>
    </row>
    <row r="2762" spans="1:17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s="9">
        <f t="shared" si="129"/>
        <v>41415.461319444446</v>
      </c>
      <c r="L2762" s="9">
        <f t="shared" si="130"/>
        <v>41445.461319444446</v>
      </c>
      <c r="M2762" s="10">
        <f t="shared" si="131"/>
        <v>2013</v>
      </c>
      <c r="N2762" t="b">
        <v>0</v>
      </c>
      <c r="O2762">
        <v>0</v>
      </c>
      <c r="P2762" t="b">
        <v>0</v>
      </c>
      <c r="Q2762" t="s">
        <v>8302</v>
      </c>
    </row>
    <row r="2763" spans="1:17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s="9">
        <f t="shared" si="129"/>
        <v>41247.063576388886</v>
      </c>
      <c r="L2763" s="9">
        <f t="shared" si="130"/>
        <v>41277.063576388886</v>
      </c>
      <c r="M2763" s="10">
        <f t="shared" si="131"/>
        <v>2013</v>
      </c>
      <c r="N2763" t="b">
        <v>0</v>
      </c>
      <c r="O2763">
        <v>4</v>
      </c>
      <c r="P2763" t="b">
        <v>0</v>
      </c>
      <c r="Q2763" t="s">
        <v>8302</v>
      </c>
    </row>
    <row r="2764" spans="1:17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s="9">
        <f t="shared" si="129"/>
        <v>40927.036979166667</v>
      </c>
      <c r="L2764" s="9">
        <f t="shared" si="130"/>
        <v>40986.995312500003</v>
      </c>
      <c r="M2764" s="10">
        <f t="shared" si="131"/>
        <v>2012</v>
      </c>
      <c r="N2764" t="b">
        <v>0</v>
      </c>
      <c r="O2764">
        <v>1</v>
      </c>
      <c r="P2764" t="b">
        <v>0</v>
      </c>
      <c r="Q2764" t="s">
        <v>8302</v>
      </c>
    </row>
    <row r="2765" spans="1:17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s="9">
        <f t="shared" si="129"/>
        <v>41373.579675925925</v>
      </c>
      <c r="L2765" s="9">
        <f t="shared" si="130"/>
        <v>41418.579675925925</v>
      </c>
      <c r="M2765" s="10">
        <f t="shared" si="131"/>
        <v>2013</v>
      </c>
      <c r="N2765" t="b">
        <v>0</v>
      </c>
      <c r="O2765">
        <v>3</v>
      </c>
      <c r="P2765" t="b">
        <v>0</v>
      </c>
      <c r="Q2765" t="s">
        <v>8302</v>
      </c>
    </row>
    <row r="2766" spans="1:17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s="9">
        <f t="shared" si="129"/>
        <v>41030.292025462964</v>
      </c>
      <c r="L2766" s="9">
        <f t="shared" si="130"/>
        <v>41059.791666666664</v>
      </c>
      <c r="M2766" s="10">
        <f t="shared" si="131"/>
        <v>2012</v>
      </c>
      <c r="N2766" t="b">
        <v>0</v>
      </c>
      <c r="O2766">
        <v>4</v>
      </c>
      <c r="P2766" t="b">
        <v>0</v>
      </c>
      <c r="Q2766" t="s">
        <v>8302</v>
      </c>
    </row>
    <row r="2767" spans="1:17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s="9">
        <f t="shared" si="129"/>
        <v>41194.579027777778</v>
      </c>
      <c r="L2767" s="9">
        <f t="shared" si="130"/>
        <v>41210.579027777778</v>
      </c>
      <c r="M2767" s="10">
        <f t="shared" si="131"/>
        <v>2012</v>
      </c>
      <c r="N2767" t="b">
        <v>0</v>
      </c>
      <c r="O2767">
        <v>0</v>
      </c>
      <c r="P2767" t="b">
        <v>0</v>
      </c>
      <c r="Q2767" t="s">
        <v>8302</v>
      </c>
    </row>
    <row r="2768" spans="1:17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s="9">
        <f t="shared" si="129"/>
        <v>40736.668032407404</v>
      </c>
      <c r="L2768" s="9">
        <f t="shared" si="130"/>
        <v>40766.668032407404</v>
      </c>
      <c r="M2768" s="10">
        <f t="shared" si="131"/>
        <v>2011</v>
      </c>
      <c r="N2768" t="b">
        <v>0</v>
      </c>
      <c r="O2768">
        <v>4</v>
      </c>
      <c r="P2768" t="b">
        <v>0</v>
      </c>
      <c r="Q2768" t="s">
        <v>8302</v>
      </c>
    </row>
    <row r="2769" spans="1:17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s="9">
        <f t="shared" si="129"/>
        <v>42172.958912037036</v>
      </c>
      <c r="L2769" s="9">
        <f t="shared" si="130"/>
        <v>42232.958912037036</v>
      </c>
      <c r="M2769" s="10">
        <f t="shared" si="131"/>
        <v>2015</v>
      </c>
      <c r="N2769" t="b">
        <v>0</v>
      </c>
      <c r="O2769">
        <v>3</v>
      </c>
      <c r="P2769" t="b">
        <v>0</v>
      </c>
      <c r="Q2769" t="s">
        <v>8302</v>
      </c>
    </row>
    <row r="2770" spans="1:17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s="9">
        <f t="shared" si="129"/>
        <v>40967.614849537036</v>
      </c>
      <c r="L2770" s="9">
        <f t="shared" si="130"/>
        <v>40997.573182870372</v>
      </c>
      <c r="M2770" s="10">
        <f t="shared" si="131"/>
        <v>2012</v>
      </c>
      <c r="N2770" t="b">
        <v>0</v>
      </c>
      <c r="O2770">
        <v>34</v>
      </c>
      <c r="P2770" t="b">
        <v>0</v>
      </c>
      <c r="Q2770" t="s">
        <v>8302</v>
      </c>
    </row>
    <row r="2771" spans="1:17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s="9">
        <f t="shared" si="129"/>
        <v>41745.826273148145</v>
      </c>
      <c r="L2771" s="9">
        <f t="shared" si="130"/>
        <v>41795.826273148145</v>
      </c>
      <c r="M2771" s="10">
        <f t="shared" si="131"/>
        <v>2014</v>
      </c>
      <c r="N2771" t="b">
        <v>0</v>
      </c>
      <c r="O2771">
        <v>2</v>
      </c>
      <c r="P2771" t="b">
        <v>0</v>
      </c>
      <c r="Q2771" t="s">
        <v>8302</v>
      </c>
    </row>
    <row r="2772" spans="1:17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s="9">
        <f t="shared" si="129"/>
        <v>41686.705208333333</v>
      </c>
      <c r="L2772" s="9">
        <f t="shared" si="130"/>
        <v>41716.663541666669</v>
      </c>
      <c r="M2772" s="10">
        <f t="shared" si="131"/>
        <v>2014</v>
      </c>
      <c r="N2772" t="b">
        <v>0</v>
      </c>
      <c r="O2772">
        <v>33</v>
      </c>
      <c r="P2772" t="b">
        <v>0</v>
      </c>
      <c r="Q2772" t="s">
        <v>8302</v>
      </c>
    </row>
    <row r="2773" spans="1:17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s="9">
        <f t="shared" si="129"/>
        <v>41257.531712962962</v>
      </c>
      <c r="L2773" s="9">
        <f t="shared" si="130"/>
        <v>41306.708333333336</v>
      </c>
      <c r="M2773" s="10">
        <f t="shared" si="131"/>
        <v>2013</v>
      </c>
      <c r="N2773" t="b">
        <v>0</v>
      </c>
      <c r="O2773">
        <v>0</v>
      </c>
      <c r="P2773" t="b">
        <v>0</v>
      </c>
      <c r="Q2773" t="s">
        <v>8302</v>
      </c>
    </row>
    <row r="2774" spans="1:17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s="9">
        <f t="shared" si="129"/>
        <v>41537.869143518517</v>
      </c>
      <c r="L2774" s="9">
        <f t="shared" si="130"/>
        <v>41552.869143518517</v>
      </c>
      <c r="M2774" s="10">
        <f t="shared" si="131"/>
        <v>2013</v>
      </c>
      <c r="N2774" t="b">
        <v>0</v>
      </c>
      <c r="O2774">
        <v>0</v>
      </c>
      <c r="P2774" t="b">
        <v>0</v>
      </c>
      <c r="Q2774" t="s">
        <v>8302</v>
      </c>
    </row>
    <row r="2775" spans="1:17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s="9">
        <f t="shared" si="129"/>
        <v>42474.86482638889</v>
      </c>
      <c r="L2775" s="9">
        <f t="shared" si="130"/>
        <v>42484.86482638889</v>
      </c>
      <c r="M2775" s="10">
        <f t="shared" si="131"/>
        <v>2016</v>
      </c>
      <c r="N2775" t="b">
        <v>0</v>
      </c>
      <c r="O2775">
        <v>1</v>
      </c>
      <c r="P2775" t="b">
        <v>0</v>
      </c>
      <c r="Q2775" t="s">
        <v>8302</v>
      </c>
    </row>
    <row r="2776" spans="1:17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s="9">
        <f t="shared" si="129"/>
        <v>41311.126481481479</v>
      </c>
      <c r="L2776" s="9">
        <f t="shared" si="130"/>
        <v>41341.126481481479</v>
      </c>
      <c r="M2776" s="10">
        <f t="shared" si="131"/>
        <v>2013</v>
      </c>
      <c r="N2776" t="b">
        <v>0</v>
      </c>
      <c r="O2776">
        <v>13</v>
      </c>
      <c r="P2776" t="b">
        <v>0</v>
      </c>
      <c r="Q2776" t="s">
        <v>8302</v>
      </c>
    </row>
    <row r="2777" spans="1:17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s="9">
        <f t="shared" si="129"/>
        <v>40863.013356481482</v>
      </c>
      <c r="L2777" s="9">
        <f t="shared" si="130"/>
        <v>40893.013356481482</v>
      </c>
      <c r="M2777" s="10">
        <f t="shared" si="131"/>
        <v>2011</v>
      </c>
      <c r="N2777" t="b">
        <v>0</v>
      </c>
      <c r="O2777">
        <v>2</v>
      </c>
      <c r="P2777" t="b">
        <v>0</v>
      </c>
      <c r="Q2777" t="s">
        <v>8302</v>
      </c>
    </row>
    <row r="2778" spans="1:17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s="9">
        <f t="shared" si="129"/>
        <v>42136.297175925924</v>
      </c>
      <c r="L2778" s="9">
        <f t="shared" si="130"/>
        <v>42167.297175925924</v>
      </c>
      <c r="M2778" s="10">
        <f t="shared" si="131"/>
        <v>2015</v>
      </c>
      <c r="N2778" t="b">
        <v>0</v>
      </c>
      <c r="O2778">
        <v>36</v>
      </c>
      <c r="P2778" t="b">
        <v>0</v>
      </c>
      <c r="Q2778" t="s">
        <v>8302</v>
      </c>
    </row>
    <row r="2779" spans="1:17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s="9">
        <f t="shared" si="129"/>
        <v>42172.669027777782</v>
      </c>
      <c r="L2779" s="9">
        <f t="shared" si="130"/>
        <v>42202.669027777782</v>
      </c>
      <c r="M2779" s="10">
        <f t="shared" si="131"/>
        <v>2015</v>
      </c>
      <c r="N2779" t="b">
        <v>0</v>
      </c>
      <c r="O2779">
        <v>1</v>
      </c>
      <c r="P2779" t="b">
        <v>0</v>
      </c>
      <c r="Q2779" t="s">
        <v>8302</v>
      </c>
    </row>
    <row r="2780" spans="1:17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s="9">
        <f t="shared" si="129"/>
        <v>41846.978078703702</v>
      </c>
      <c r="L2780" s="9">
        <f t="shared" si="130"/>
        <v>41876.978078703702</v>
      </c>
      <c r="M2780" s="10">
        <f t="shared" si="131"/>
        <v>2014</v>
      </c>
      <c r="N2780" t="b">
        <v>0</v>
      </c>
      <c r="O2780">
        <v>15</v>
      </c>
      <c r="P2780" t="b">
        <v>0</v>
      </c>
      <c r="Q2780" t="s">
        <v>8302</v>
      </c>
    </row>
    <row r="2781" spans="1:17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s="9">
        <f t="shared" si="129"/>
        <v>42300.585891203707</v>
      </c>
      <c r="L2781" s="9">
        <f t="shared" si="130"/>
        <v>42330.627557870372</v>
      </c>
      <c r="M2781" s="10">
        <f t="shared" si="131"/>
        <v>2015</v>
      </c>
      <c r="N2781" t="b">
        <v>0</v>
      </c>
      <c r="O2781">
        <v>1</v>
      </c>
      <c r="P2781" t="b">
        <v>0</v>
      </c>
      <c r="Q2781" t="s">
        <v>8302</v>
      </c>
    </row>
    <row r="2782" spans="1:17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s="9">
        <f t="shared" si="129"/>
        <v>42774.447777777779</v>
      </c>
      <c r="L2782" s="9">
        <f t="shared" si="130"/>
        <v>42804.447777777779</v>
      </c>
      <c r="M2782" s="10">
        <f t="shared" si="131"/>
        <v>2017</v>
      </c>
      <c r="N2782" t="b">
        <v>0</v>
      </c>
      <c r="O2782">
        <v>0</v>
      </c>
      <c r="P2782" t="b">
        <v>0</v>
      </c>
      <c r="Q2782" t="s">
        <v>8302</v>
      </c>
    </row>
    <row r="2783" spans="1:17" ht="45" hidden="1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s="9">
        <f t="shared" si="129"/>
        <v>42018.94159722222</v>
      </c>
      <c r="L2783" s="9">
        <f t="shared" si="130"/>
        <v>42047.291666666672</v>
      </c>
      <c r="M2783" s="10">
        <f t="shared" si="131"/>
        <v>2015</v>
      </c>
      <c r="N2783" t="b">
        <v>0</v>
      </c>
      <c r="O2783">
        <v>28</v>
      </c>
      <c r="P2783" t="b">
        <v>1</v>
      </c>
      <c r="Q2783" t="s">
        <v>8269</v>
      </c>
    </row>
    <row r="2784" spans="1:17" ht="45" hidden="1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s="9">
        <f t="shared" si="129"/>
        <v>42026.924976851849</v>
      </c>
      <c r="L2784" s="9">
        <f t="shared" si="130"/>
        <v>42052.207638888889</v>
      </c>
      <c r="M2784" s="10">
        <f t="shared" si="131"/>
        <v>2015</v>
      </c>
      <c r="N2784" t="b">
        <v>0</v>
      </c>
      <c r="O2784">
        <v>18</v>
      </c>
      <c r="P2784" t="b">
        <v>1</v>
      </c>
      <c r="Q2784" t="s">
        <v>8269</v>
      </c>
    </row>
    <row r="2785" spans="1:17" ht="60" hidden="1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s="9">
        <f t="shared" si="129"/>
        <v>42103.535254629634</v>
      </c>
      <c r="L2785" s="9">
        <f t="shared" si="130"/>
        <v>42117.535254629634</v>
      </c>
      <c r="M2785" s="10">
        <f t="shared" si="131"/>
        <v>2015</v>
      </c>
      <c r="N2785" t="b">
        <v>0</v>
      </c>
      <c r="O2785">
        <v>61</v>
      </c>
      <c r="P2785" t="b">
        <v>1</v>
      </c>
      <c r="Q2785" t="s">
        <v>8269</v>
      </c>
    </row>
    <row r="2786" spans="1:17" ht="45" hidden="1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s="9">
        <f t="shared" si="129"/>
        <v>41920.787534722222</v>
      </c>
      <c r="L2786" s="9">
        <f t="shared" si="130"/>
        <v>41941.787534722222</v>
      </c>
      <c r="M2786" s="10">
        <f t="shared" si="131"/>
        <v>2014</v>
      </c>
      <c r="N2786" t="b">
        <v>0</v>
      </c>
      <c r="O2786">
        <v>108</v>
      </c>
      <c r="P2786" t="b">
        <v>1</v>
      </c>
      <c r="Q2786" t="s">
        <v>8269</v>
      </c>
    </row>
    <row r="2787" spans="1:17" ht="45" hidden="1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s="9">
        <f t="shared" si="129"/>
        <v>42558.189432870371</v>
      </c>
      <c r="L2787" s="9">
        <f t="shared" si="130"/>
        <v>42587.875</v>
      </c>
      <c r="M2787" s="10">
        <f t="shared" si="131"/>
        <v>2016</v>
      </c>
      <c r="N2787" t="b">
        <v>0</v>
      </c>
      <c r="O2787">
        <v>142</v>
      </c>
      <c r="P2787" t="b">
        <v>1</v>
      </c>
      <c r="Q2787" t="s">
        <v>8269</v>
      </c>
    </row>
    <row r="2788" spans="1:17" ht="30" hidden="1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s="9">
        <f t="shared" si="129"/>
        <v>41815.569212962961</v>
      </c>
      <c r="L2788" s="9">
        <f t="shared" si="130"/>
        <v>41829.569212962961</v>
      </c>
      <c r="M2788" s="10">
        <f t="shared" si="131"/>
        <v>2014</v>
      </c>
      <c r="N2788" t="b">
        <v>0</v>
      </c>
      <c r="O2788">
        <v>74</v>
      </c>
      <c r="P2788" t="b">
        <v>1</v>
      </c>
      <c r="Q2788" t="s">
        <v>8269</v>
      </c>
    </row>
    <row r="2789" spans="1:17" ht="60" hidden="1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s="9">
        <f t="shared" si="129"/>
        <v>41808.198518518519</v>
      </c>
      <c r="L2789" s="9">
        <f t="shared" si="130"/>
        <v>41838.198518518519</v>
      </c>
      <c r="M2789" s="10">
        <f t="shared" si="131"/>
        <v>2014</v>
      </c>
      <c r="N2789" t="b">
        <v>0</v>
      </c>
      <c r="O2789">
        <v>38</v>
      </c>
      <c r="P2789" t="b">
        <v>1</v>
      </c>
      <c r="Q2789" t="s">
        <v>8269</v>
      </c>
    </row>
    <row r="2790" spans="1:17" ht="45" hidden="1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s="9">
        <f t="shared" si="129"/>
        <v>42550.701886574068</v>
      </c>
      <c r="L2790" s="9">
        <f t="shared" si="130"/>
        <v>42580.701886574068</v>
      </c>
      <c r="M2790" s="10">
        <f t="shared" si="131"/>
        <v>2016</v>
      </c>
      <c r="N2790" t="b">
        <v>0</v>
      </c>
      <c r="O2790">
        <v>20</v>
      </c>
      <c r="P2790" t="b">
        <v>1</v>
      </c>
      <c r="Q2790" t="s">
        <v>8269</v>
      </c>
    </row>
    <row r="2791" spans="1:17" ht="30" hidden="1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s="9">
        <f t="shared" si="129"/>
        <v>42056.013124999998</v>
      </c>
      <c r="L2791" s="9">
        <f t="shared" si="130"/>
        <v>42075.166666666672</v>
      </c>
      <c r="M2791" s="10">
        <f t="shared" si="131"/>
        <v>2015</v>
      </c>
      <c r="N2791" t="b">
        <v>0</v>
      </c>
      <c r="O2791">
        <v>24</v>
      </c>
      <c r="P2791" t="b">
        <v>1</v>
      </c>
      <c r="Q2791" t="s">
        <v>8269</v>
      </c>
    </row>
    <row r="2792" spans="1:17" ht="60" hidden="1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s="9">
        <f t="shared" si="129"/>
        <v>42016.938692129625</v>
      </c>
      <c r="L2792" s="9">
        <f t="shared" si="130"/>
        <v>42046.938692129625</v>
      </c>
      <c r="M2792" s="10">
        <f t="shared" si="131"/>
        <v>2015</v>
      </c>
      <c r="N2792" t="b">
        <v>0</v>
      </c>
      <c r="O2792">
        <v>66</v>
      </c>
      <c r="P2792" t="b">
        <v>1</v>
      </c>
      <c r="Q2792" t="s">
        <v>8269</v>
      </c>
    </row>
    <row r="2793" spans="1:17" ht="60" hidden="1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s="9">
        <f t="shared" si="129"/>
        <v>42591.899988425925</v>
      </c>
      <c r="L2793" s="9">
        <f t="shared" si="130"/>
        <v>42622.166666666672</v>
      </c>
      <c r="M2793" s="10">
        <f t="shared" si="131"/>
        <v>2016</v>
      </c>
      <c r="N2793" t="b">
        <v>0</v>
      </c>
      <c r="O2793">
        <v>28</v>
      </c>
      <c r="P2793" t="b">
        <v>1</v>
      </c>
      <c r="Q2793" t="s">
        <v>8269</v>
      </c>
    </row>
    <row r="2794" spans="1:17" ht="45" hidden="1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s="9">
        <f t="shared" si="129"/>
        <v>42183.231006944443</v>
      </c>
      <c r="L2794" s="9">
        <f t="shared" si="130"/>
        <v>42228.231006944443</v>
      </c>
      <c r="M2794" s="10">
        <f t="shared" si="131"/>
        <v>2015</v>
      </c>
      <c r="N2794" t="b">
        <v>0</v>
      </c>
      <c r="O2794">
        <v>24</v>
      </c>
      <c r="P2794" t="b">
        <v>1</v>
      </c>
      <c r="Q2794" t="s">
        <v>8269</v>
      </c>
    </row>
    <row r="2795" spans="1:17" ht="60" hidden="1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s="9">
        <f t="shared" si="129"/>
        <v>42176.419039351851</v>
      </c>
      <c r="L2795" s="9">
        <f t="shared" si="130"/>
        <v>42206.419039351851</v>
      </c>
      <c r="M2795" s="10">
        <f t="shared" si="131"/>
        <v>2015</v>
      </c>
      <c r="N2795" t="b">
        <v>0</v>
      </c>
      <c r="O2795">
        <v>73</v>
      </c>
      <c r="P2795" t="b">
        <v>1</v>
      </c>
      <c r="Q2795" t="s">
        <v>8269</v>
      </c>
    </row>
    <row r="2796" spans="1:17" ht="60" hidden="1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s="9">
        <f t="shared" si="129"/>
        <v>42416.691655092596</v>
      </c>
      <c r="L2796" s="9">
        <f t="shared" si="130"/>
        <v>42432.791666666672</v>
      </c>
      <c r="M2796" s="10">
        <f t="shared" si="131"/>
        <v>2016</v>
      </c>
      <c r="N2796" t="b">
        <v>0</v>
      </c>
      <c r="O2796">
        <v>3</v>
      </c>
      <c r="P2796" t="b">
        <v>1</v>
      </c>
      <c r="Q2796" t="s">
        <v>8269</v>
      </c>
    </row>
    <row r="2797" spans="1:17" ht="45" hidden="1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s="9">
        <f t="shared" si="129"/>
        <v>41780.525937500002</v>
      </c>
      <c r="L2797" s="9">
        <f t="shared" si="130"/>
        <v>41796.958333333336</v>
      </c>
      <c r="M2797" s="10">
        <f t="shared" si="131"/>
        <v>2014</v>
      </c>
      <c r="N2797" t="b">
        <v>0</v>
      </c>
      <c r="O2797">
        <v>20</v>
      </c>
      <c r="P2797" t="b">
        <v>1</v>
      </c>
      <c r="Q2797" t="s">
        <v>8269</v>
      </c>
    </row>
    <row r="2798" spans="1:17" ht="45" hidden="1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s="9">
        <f t="shared" si="129"/>
        <v>41795.528101851851</v>
      </c>
      <c r="L2798" s="9">
        <f t="shared" si="130"/>
        <v>41825.528101851851</v>
      </c>
      <c r="M2798" s="10">
        <f t="shared" si="131"/>
        <v>2014</v>
      </c>
      <c r="N2798" t="b">
        <v>0</v>
      </c>
      <c r="O2798">
        <v>21</v>
      </c>
      <c r="P2798" t="b">
        <v>1</v>
      </c>
      <c r="Q2798" t="s">
        <v>8269</v>
      </c>
    </row>
    <row r="2799" spans="1:17" ht="45" hidden="1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s="9">
        <f t="shared" si="129"/>
        <v>41798.94027777778</v>
      </c>
      <c r="L2799" s="9">
        <f t="shared" si="130"/>
        <v>41828.94027777778</v>
      </c>
      <c r="M2799" s="10">
        <f t="shared" si="131"/>
        <v>2014</v>
      </c>
      <c r="N2799" t="b">
        <v>0</v>
      </c>
      <c r="O2799">
        <v>94</v>
      </c>
      <c r="P2799" t="b">
        <v>1</v>
      </c>
      <c r="Q2799" t="s">
        <v>8269</v>
      </c>
    </row>
    <row r="2800" spans="1:17" ht="60" hidden="1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s="9">
        <f t="shared" si="129"/>
        <v>42201.675011574072</v>
      </c>
      <c r="L2800" s="9">
        <f t="shared" si="130"/>
        <v>42216.666666666672</v>
      </c>
      <c r="M2800" s="10">
        <f t="shared" si="131"/>
        <v>2015</v>
      </c>
      <c r="N2800" t="b">
        <v>0</v>
      </c>
      <c r="O2800">
        <v>139</v>
      </c>
      <c r="P2800" t="b">
        <v>1</v>
      </c>
      <c r="Q2800" t="s">
        <v>8269</v>
      </c>
    </row>
    <row r="2801" spans="1:17" ht="60" hidden="1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s="9">
        <f t="shared" si="129"/>
        <v>42507.264699074076</v>
      </c>
      <c r="L2801" s="9">
        <f t="shared" si="130"/>
        <v>42538.666666666672</v>
      </c>
      <c r="M2801" s="10">
        <f t="shared" si="131"/>
        <v>2016</v>
      </c>
      <c r="N2801" t="b">
        <v>0</v>
      </c>
      <c r="O2801">
        <v>130</v>
      </c>
      <c r="P2801" t="b">
        <v>1</v>
      </c>
      <c r="Q2801" t="s">
        <v>8269</v>
      </c>
    </row>
    <row r="2802" spans="1:17" ht="45" hidden="1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s="9">
        <f t="shared" si="129"/>
        <v>41948.552847222221</v>
      </c>
      <c r="L2802" s="9">
        <f t="shared" si="130"/>
        <v>42008.552847222221</v>
      </c>
      <c r="M2802" s="10">
        <f t="shared" si="131"/>
        <v>2015</v>
      </c>
      <c r="N2802" t="b">
        <v>0</v>
      </c>
      <c r="O2802">
        <v>31</v>
      </c>
      <c r="P2802" t="b">
        <v>1</v>
      </c>
      <c r="Q2802" t="s">
        <v>8269</v>
      </c>
    </row>
    <row r="2803" spans="1:17" ht="45" hidden="1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s="9">
        <f t="shared" si="129"/>
        <v>41900.243159722224</v>
      </c>
      <c r="L2803" s="9">
        <f t="shared" si="130"/>
        <v>41922.458333333336</v>
      </c>
      <c r="M2803" s="10">
        <f t="shared" si="131"/>
        <v>2014</v>
      </c>
      <c r="N2803" t="b">
        <v>0</v>
      </c>
      <c r="O2803">
        <v>13</v>
      </c>
      <c r="P2803" t="b">
        <v>1</v>
      </c>
      <c r="Q2803" t="s">
        <v>8269</v>
      </c>
    </row>
    <row r="2804" spans="1:17" ht="60" hidden="1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s="9">
        <f t="shared" si="129"/>
        <v>42192.64707175926</v>
      </c>
      <c r="L2804" s="9">
        <f t="shared" si="130"/>
        <v>42222.64707175926</v>
      </c>
      <c r="M2804" s="10">
        <f t="shared" si="131"/>
        <v>2015</v>
      </c>
      <c r="N2804" t="b">
        <v>0</v>
      </c>
      <c r="O2804">
        <v>90</v>
      </c>
      <c r="P2804" t="b">
        <v>1</v>
      </c>
      <c r="Q2804" t="s">
        <v>8269</v>
      </c>
    </row>
    <row r="2805" spans="1:17" ht="60" hidden="1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s="9">
        <f t="shared" si="129"/>
        <v>42158.065694444449</v>
      </c>
      <c r="L2805" s="9">
        <f t="shared" si="130"/>
        <v>42201</v>
      </c>
      <c r="M2805" s="10">
        <f t="shared" si="131"/>
        <v>2015</v>
      </c>
      <c r="N2805" t="b">
        <v>0</v>
      </c>
      <c r="O2805">
        <v>141</v>
      </c>
      <c r="P2805" t="b">
        <v>1</v>
      </c>
      <c r="Q2805" t="s">
        <v>8269</v>
      </c>
    </row>
    <row r="2806" spans="1:17" ht="60" hidden="1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s="9">
        <f t="shared" si="129"/>
        <v>41881.453587962962</v>
      </c>
      <c r="L2806" s="9">
        <f t="shared" si="130"/>
        <v>41911.453587962962</v>
      </c>
      <c r="M2806" s="10">
        <f t="shared" si="131"/>
        <v>2014</v>
      </c>
      <c r="N2806" t="b">
        <v>0</v>
      </c>
      <c r="O2806">
        <v>23</v>
      </c>
      <c r="P2806" t="b">
        <v>1</v>
      </c>
      <c r="Q2806" t="s">
        <v>8269</v>
      </c>
    </row>
    <row r="2807" spans="1:17" ht="60" hidden="1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s="9">
        <f t="shared" si="129"/>
        <v>42213.505474537036</v>
      </c>
      <c r="L2807" s="9">
        <f t="shared" si="130"/>
        <v>42238.505474537036</v>
      </c>
      <c r="M2807" s="10">
        <f t="shared" si="131"/>
        <v>2015</v>
      </c>
      <c r="N2807" t="b">
        <v>0</v>
      </c>
      <c r="O2807">
        <v>18</v>
      </c>
      <c r="P2807" t="b">
        <v>1</v>
      </c>
      <c r="Q2807" t="s">
        <v>8269</v>
      </c>
    </row>
    <row r="2808" spans="1:17" ht="45" hidden="1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s="9">
        <f t="shared" si="129"/>
        <v>42185.267245370371</v>
      </c>
      <c r="L2808" s="9">
        <f t="shared" si="130"/>
        <v>42221.458333333328</v>
      </c>
      <c r="M2808" s="10">
        <f t="shared" si="131"/>
        <v>2015</v>
      </c>
      <c r="N2808" t="b">
        <v>0</v>
      </c>
      <c r="O2808">
        <v>76</v>
      </c>
      <c r="P2808" t="b">
        <v>1</v>
      </c>
      <c r="Q2808" t="s">
        <v>8269</v>
      </c>
    </row>
    <row r="2809" spans="1:17" ht="30" hidden="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s="9">
        <f t="shared" si="129"/>
        <v>42154.873124999998</v>
      </c>
      <c r="L2809" s="9">
        <f t="shared" si="130"/>
        <v>42184.873124999998</v>
      </c>
      <c r="M2809" s="10">
        <f t="shared" si="131"/>
        <v>2015</v>
      </c>
      <c r="N2809" t="b">
        <v>0</v>
      </c>
      <c r="O2809">
        <v>93</v>
      </c>
      <c r="P2809" t="b">
        <v>1</v>
      </c>
      <c r="Q2809" t="s">
        <v>8269</v>
      </c>
    </row>
    <row r="2810" spans="1:17" ht="60" hidden="1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s="9">
        <f t="shared" si="129"/>
        <v>42208.84646990741</v>
      </c>
      <c r="L2810" s="9">
        <f t="shared" si="130"/>
        <v>42238.84646990741</v>
      </c>
      <c r="M2810" s="10">
        <f t="shared" si="131"/>
        <v>2015</v>
      </c>
      <c r="N2810" t="b">
        <v>0</v>
      </c>
      <c r="O2810">
        <v>69</v>
      </c>
      <c r="P2810" t="b">
        <v>1</v>
      </c>
      <c r="Q2810" t="s">
        <v>8269</v>
      </c>
    </row>
    <row r="2811" spans="1:17" ht="60" hidden="1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s="9">
        <f t="shared" si="129"/>
        <v>42451.496817129635</v>
      </c>
      <c r="L2811" s="9">
        <f t="shared" si="130"/>
        <v>42459.610416666663</v>
      </c>
      <c r="M2811" s="10">
        <f t="shared" si="131"/>
        <v>2016</v>
      </c>
      <c r="N2811" t="b">
        <v>0</v>
      </c>
      <c r="O2811">
        <v>21</v>
      </c>
      <c r="P2811" t="b">
        <v>1</v>
      </c>
      <c r="Q2811" t="s">
        <v>8269</v>
      </c>
    </row>
    <row r="2812" spans="1:17" ht="45" hidden="1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s="9">
        <f t="shared" si="129"/>
        <v>41759.13962962963</v>
      </c>
      <c r="L2812" s="9">
        <f t="shared" si="130"/>
        <v>41791.165972222225</v>
      </c>
      <c r="M2812" s="10">
        <f t="shared" si="131"/>
        <v>2014</v>
      </c>
      <c r="N2812" t="b">
        <v>0</v>
      </c>
      <c r="O2812">
        <v>57</v>
      </c>
      <c r="P2812" t="b">
        <v>1</v>
      </c>
      <c r="Q2812" t="s">
        <v>8269</v>
      </c>
    </row>
    <row r="2813" spans="1:17" ht="45" hidden="1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s="9">
        <f t="shared" si="129"/>
        <v>42028.496562500004</v>
      </c>
      <c r="L2813" s="9">
        <f t="shared" si="130"/>
        <v>42058.496562500004</v>
      </c>
      <c r="M2813" s="10">
        <f t="shared" si="131"/>
        <v>2015</v>
      </c>
      <c r="N2813" t="b">
        <v>0</v>
      </c>
      <c r="O2813">
        <v>108</v>
      </c>
      <c r="P2813" t="b">
        <v>1</v>
      </c>
      <c r="Q2813" t="s">
        <v>8269</v>
      </c>
    </row>
    <row r="2814" spans="1:17" ht="45" hidden="1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s="9">
        <f t="shared" si="129"/>
        <v>42054.74418981481</v>
      </c>
      <c r="L2814" s="9">
        <f t="shared" si="130"/>
        <v>42100.166666666672</v>
      </c>
      <c r="M2814" s="10">
        <f t="shared" si="131"/>
        <v>2015</v>
      </c>
      <c r="N2814" t="b">
        <v>0</v>
      </c>
      <c r="O2814">
        <v>83</v>
      </c>
      <c r="P2814" t="b">
        <v>1</v>
      </c>
      <c r="Q2814" t="s">
        <v>8269</v>
      </c>
    </row>
    <row r="2815" spans="1:17" ht="45" hidden="1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s="9">
        <f t="shared" si="129"/>
        <v>42693.742604166662</v>
      </c>
      <c r="L2815" s="9">
        <f t="shared" si="130"/>
        <v>42718.742604166662</v>
      </c>
      <c r="M2815" s="10">
        <f t="shared" si="131"/>
        <v>2016</v>
      </c>
      <c r="N2815" t="b">
        <v>0</v>
      </c>
      <c r="O2815">
        <v>96</v>
      </c>
      <c r="P2815" t="b">
        <v>1</v>
      </c>
      <c r="Q2815" t="s">
        <v>8269</v>
      </c>
    </row>
    <row r="2816" spans="1:17" ht="45" hidden="1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s="9">
        <f t="shared" si="129"/>
        <v>42103.399479166663</v>
      </c>
      <c r="L2816" s="9">
        <f t="shared" si="130"/>
        <v>42133.399479166663</v>
      </c>
      <c r="M2816" s="10">
        <f t="shared" si="131"/>
        <v>2015</v>
      </c>
      <c r="N2816" t="b">
        <v>0</v>
      </c>
      <c r="O2816">
        <v>64</v>
      </c>
      <c r="P2816" t="b">
        <v>1</v>
      </c>
      <c r="Q2816" t="s">
        <v>8269</v>
      </c>
    </row>
    <row r="2817" spans="1:17" ht="45" hidden="1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s="9">
        <f t="shared" si="129"/>
        <v>42559.776724537034</v>
      </c>
      <c r="L2817" s="9">
        <f t="shared" si="130"/>
        <v>42589.776724537034</v>
      </c>
      <c r="M2817" s="10">
        <f t="shared" si="131"/>
        <v>2016</v>
      </c>
      <c r="N2817" t="b">
        <v>0</v>
      </c>
      <c r="O2817">
        <v>14</v>
      </c>
      <c r="P2817" t="b">
        <v>1</v>
      </c>
      <c r="Q2817" t="s">
        <v>8269</v>
      </c>
    </row>
    <row r="2818" spans="1:17" ht="45" hidden="1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s="9">
        <f t="shared" si="129"/>
        <v>42188.467499999999</v>
      </c>
      <c r="L2818" s="9">
        <f t="shared" si="130"/>
        <v>42218.666666666672</v>
      </c>
      <c r="M2818" s="10">
        <f t="shared" si="131"/>
        <v>2015</v>
      </c>
      <c r="N2818" t="b">
        <v>0</v>
      </c>
      <c r="O2818">
        <v>169</v>
      </c>
      <c r="P2818" t="b">
        <v>1</v>
      </c>
      <c r="Q2818" t="s">
        <v>8269</v>
      </c>
    </row>
    <row r="2819" spans="1:17" ht="60" hidden="1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s="9">
        <f t="shared" ref="K2819:K2882" si="132">(((J2819/60)/60)/24)+DATE(1970,1,1)</f>
        <v>42023.634976851856</v>
      </c>
      <c r="L2819" s="9">
        <f t="shared" ref="L2819:L2882" si="133">(((I2819/60)/60)/24)+DATE(1970,1,1)</f>
        <v>42063.634976851856</v>
      </c>
      <c r="M2819" s="10">
        <f t="shared" ref="M2819:M2882" si="134">YEAR(L2819)</f>
        <v>2015</v>
      </c>
      <c r="N2819" t="b">
        <v>0</v>
      </c>
      <c r="O2819">
        <v>33</v>
      </c>
      <c r="P2819" t="b">
        <v>1</v>
      </c>
      <c r="Q2819" t="s">
        <v>8269</v>
      </c>
    </row>
    <row r="2820" spans="1:17" ht="45" hidden="1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s="9">
        <f t="shared" si="132"/>
        <v>42250.598217592589</v>
      </c>
      <c r="L2820" s="9">
        <f t="shared" si="133"/>
        <v>42270.598217592589</v>
      </c>
      <c r="M2820" s="10">
        <f t="shared" si="134"/>
        <v>2015</v>
      </c>
      <c r="N2820" t="b">
        <v>0</v>
      </c>
      <c r="O2820">
        <v>102</v>
      </c>
      <c r="P2820" t="b">
        <v>1</v>
      </c>
      <c r="Q2820" t="s">
        <v>8269</v>
      </c>
    </row>
    <row r="2821" spans="1:17" ht="60" hidden="1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s="9">
        <f t="shared" si="132"/>
        <v>42139.525567129633</v>
      </c>
      <c r="L2821" s="9">
        <f t="shared" si="133"/>
        <v>42169.525567129633</v>
      </c>
      <c r="M2821" s="10">
        <f t="shared" si="134"/>
        <v>2015</v>
      </c>
      <c r="N2821" t="b">
        <v>0</v>
      </c>
      <c r="O2821">
        <v>104</v>
      </c>
      <c r="P2821" t="b">
        <v>1</v>
      </c>
      <c r="Q2821" t="s">
        <v>8269</v>
      </c>
    </row>
    <row r="2822" spans="1:17" ht="60" hidden="1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s="9">
        <f t="shared" si="132"/>
        <v>42401.610983796301</v>
      </c>
      <c r="L2822" s="9">
        <f t="shared" si="133"/>
        <v>42426</v>
      </c>
      <c r="M2822" s="10">
        <f t="shared" si="134"/>
        <v>2016</v>
      </c>
      <c r="N2822" t="b">
        <v>0</v>
      </c>
      <c r="O2822">
        <v>20</v>
      </c>
      <c r="P2822" t="b">
        <v>1</v>
      </c>
      <c r="Q2822" t="s">
        <v>8269</v>
      </c>
    </row>
    <row r="2823" spans="1:17" ht="60" hidden="1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s="9">
        <f t="shared" si="132"/>
        <v>41875.922858796301</v>
      </c>
      <c r="L2823" s="9">
        <f t="shared" si="133"/>
        <v>41905.922858796301</v>
      </c>
      <c r="M2823" s="10">
        <f t="shared" si="134"/>
        <v>2014</v>
      </c>
      <c r="N2823" t="b">
        <v>0</v>
      </c>
      <c r="O2823">
        <v>35</v>
      </c>
      <c r="P2823" t="b">
        <v>1</v>
      </c>
      <c r="Q2823" t="s">
        <v>8269</v>
      </c>
    </row>
    <row r="2824" spans="1:17" ht="60" hidden="1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s="9">
        <f t="shared" si="132"/>
        <v>42060.683935185181</v>
      </c>
      <c r="L2824" s="9">
        <f t="shared" si="133"/>
        <v>42090.642268518524</v>
      </c>
      <c r="M2824" s="10">
        <f t="shared" si="134"/>
        <v>2015</v>
      </c>
      <c r="N2824" t="b">
        <v>0</v>
      </c>
      <c r="O2824">
        <v>94</v>
      </c>
      <c r="P2824" t="b">
        <v>1</v>
      </c>
      <c r="Q2824" t="s">
        <v>8269</v>
      </c>
    </row>
    <row r="2825" spans="1:17" ht="60" hidden="1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s="9">
        <f t="shared" si="132"/>
        <v>42067.011643518519</v>
      </c>
      <c r="L2825" s="9">
        <f t="shared" si="133"/>
        <v>42094.957638888889</v>
      </c>
      <c r="M2825" s="10">
        <f t="shared" si="134"/>
        <v>2015</v>
      </c>
      <c r="N2825" t="b">
        <v>0</v>
      </c>
      <c r="O2825">
        <v>14</v>
      </c>
      <c r="P2825" t="b">
        <v>1</v>
      </c>
      <c r="Q2825" t="s">
        <v>8269</v>
      </c>
    </row>
    <row r="2826" spans="1:17" ht="45" hidden="1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s="9">
        <f t="shared" si="132"/>
        <v>42136.270787037036</v>
      </c>
      <c r="L2826" s="9">
        <f t="shared" si="133"/>
        <v>42168.071527777778</v>
      </c>
      <c r="M2826" s="10">
        <f t="shared" si="134"/>
        <v>2015</v>
      </c>
      <c r="N2826" t="b">
        <v>0</v>
      </c>
      <c r="O2826">
        <v>15</v>
      </c>
      <c r="P2826" t="b">
        <v>1</v>
      </c>
      <c r="Q2826" t="s">
        <v>8269</v>
      </c>
    </row>
    <row r="2827" spans="1:17" ht="60" hidden="1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s="9">
        <f t="shared" si="132"/>
        <v>42312.792662037042</v>
      </c>
      <c r="L2827" s="9">
        <f t="shared" si="133"/>
        <v>42342.792662037042</v>
      </c>
      <c r="M2827" s="10">
        <f t="shared" si="134"/>
        <v>2015</v>
      </c>
      <c r="N2827" t="b">
        <v>0</v>
      </c>
      <c r="O2827">
        <v>51</v>
      </c>
      <c r="P2827" t="b">
        <v>1</v>
      </c>
      <c r="Q2827" t="s">
        <v>8269</v>
      </c>
    </row>
    <row r="2828" spans="1:17" ht="60" hidden="1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s="9">
        <f t="shared" si="132"/>
        <v>42171.034861111111</v>
      </c>
      <c r="L2828" s="9">
        <f t="shared" si="133"/>
        <v>42195.291666666672</v>
      </c>
      <c r="M2828" s="10">
        <f t="shared" si="134"/>
        <v>2015</v>
      </c>
      <c r="N2828" t="b">
        <v>0</v>
      </c>
      <c r="O2828">
        <v>19</v>
      </c>
      <c r="P2828" t="b">
        <v>1</v>
      </c>
      <c r="Q2828" t="s">
        <v>8269</v>
      </c>
    </row>
    <row r="2829" spans="1:17" ht="60" hidden="1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s="9">
        <f t="shared" si="132"/>
        <v>42494.683634259258</v>
      </c>
      <c r="L2829" s="9">
        <f t="shared" si="133"/>
        <v>42524.6875</v>
      </c>
      <c r="M2829" s="10">
        <f t="shared" si="134"/>
        <v>2016</v>
      </c>
      <c r="N2829" t="b">
        <v>0</v>
      </c>
      <c r="O2829">
        <v>23</v>
      </c>
      <c r="P2829" t="b">
        <v>1</v>
      </c>
      <c r="Q2829" t="s">
        <v>8269</v>
      </c>
    </row>
    <row r="2830" spans="1:17" ht="60" hidden="1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s="9">
        <f t="shared" si="132"/>
        <v>42254.264687499999</v>
      </c>
      <c r="L2830" s="9">
        <f t="shared" si="133"/>
        <v>42279.958333333328</v>
      </c>
      <c r="M2830" s="10">
        <f t="shared" si="134"/>
        <v>2015</v>
      </c>
      <c r="N2830" t="b">
        <v>0</v>
      </c>
      <c r="O2830">
        <v>97</v>
      </c>
      <c r="P2830" t="b">
        <v>1</v>
      </c>
      <c r="Q2830" t="s">
        <v>8269</v>
      </c>
    </row>
    <row r="2831" spans="1:17" ht="60" hidden="1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s="9">
        <f t="shared" si="132"/>
        <v>42495.434236111112</v>
      </c>
      <c r="L2831" s="9">
        <f t="shared" si="133"/>
        <v>42523.434236111112</v>
      </c>
      <c r="M2831" s="10">
        <f t="shared" si="134"/>
        <v>2016</v>
      </c>
      <c r="N2831" t="b">
        <v>0</v>
      </c>
      <c r="O2831">
        <v>76</v>
      </c>
      <c r="P2831" t="b">
        <v>1</v>
      </c>
      <c r="Q2831" t="s">
        <v>8269</v>
      </c>
    </row>
    <row r="2832" spans="1:17" ht="45" hidden="1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s="9">
        <f t="shared" si="132"/>
        <v>41758.839675925927</v>
      </c>
      <c r="L2832" s="9">
        <f t="shared" si="133"/>
        <v>41771.165972222225</v>
      </c>
      <c r="M2832" s="10">
        <f t="shared" si="134"/>
        <v>2014</v>
      </c>
      <c r="N2832" t="b">
        <v>0</v>
      </c>
      <c r="O2832">
        <v>11</v>
      </c>
      <c r="P2832" t="b">
        <v>1</v>
      </c>
      <c r="Q2832" t="s">
        <v>8269</v>
      </c>
    </row>
    <row r="2833" spans="1:17" ht="45" hidden="1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s="9">
        <f t="shared" si="132"/>
        <v>42171.824884259258</v>
      </c>
      <c r="L2833" s="9">
        <f t="shared" si="133"/>
        <v>42201.824884259258</v>
      </c>
      <c r="M2833" s="10">
        <f t="shared" si="134"/>
        <v>2015</v>
      </c>
      <c r="N2833" t="b">
        <v>0</v>
      </c>
      <c r="O2833">
        <v>52</v>
      </c>
      <c r="P2833" t="b">
        <v>1</v>
      </c>
      <c r="Q2833" t="s">
        <v>8269</v>
      </c>
    </row>
    <row r="2834" spans="1:17" ht="60" hidden="1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s="9">
        <f t="shared" si="132"/>
        <v>41938.709421296298</v>
      </c>
      <c r="L2834" s="9">
        <f t="shared" si="133"/>
        <v>41966.916666666672</v>
      </c>
      <c r="M2834" s="10">
        <f t="shared" si="134"/>
        <v>2014</v>
      </c>
      <c r="N2834" t="b">
        <v>0</v>
      </c>
      <c r="O2834">
        <v>95</v>
      </c>
      <c r="P2834" t="b">
        <v>1</v>
      </c>
      <c r="Q2834" t="s">
        <v>8269</v>
      </c>
    </row>
    <row r="2835" spans="1:17" hidden="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s="9">
        <f t="shared" si="132"/>
        <v>42268.127696759257</v>
      </c>
      <c r="L2835" s="9">
        <f t="shared" si="133"/>
        <v>42288.083333333328</v>
      </c>
      <c r="M2835" s="10">
        <f t="shared" si="134"/>
        <v>2015</v>
      </c>
      <c r="N2835" t="b">
        <v>0</v>
      </c>
      <c r="O2835">
        <v>35</v>
      </c>
      <c r="P2835" t="b">
        <v>1</v>
      </c>
      <c r="Q2835" t="s">
        <v>8269</v>
      </c>
    </row>
    <row r="2836" spans="1:17" ht="45" hidden="1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s="9">
        <f t="shared" si="132"/>
        <v>42019.959837962961</v>
      </c>
      <c r="L2836" s="9">
        <f t="shared" si="133"/>
        <v>42034.959837962961</v>
      </c>
      <c r="M2836" s="10">
        <f t="shared" si="134"/>
        <v>2015</v>
      </c>
      <c r="N2836" t="b">
        <v>0</v>
      </c>
      <c r="O2836">
        <v>21</v>
      </c>
      <c r="P2836" t="b">
        <v>1</v>
      </c>
      <c r="Q2836" t="s">
        <v>8269</v>
      </c>
    </row>
    <row r="2837" spans="1:17" ht="45" hidden="1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s="9">
        <f t="shared" si="132"/>
        <v>42313.703900462962</v>
      </c>
      <c r="L2837" s="9">
        <f t="shared" si="133"/>
        <v>42343</v>
      </c>
      <c r="M2837" s="10">
        <f t="shared" si="134"/>
        <v>2015</v>
      </c>
      <c r="N2837" t="b">
        <v>0</v>
      </c>
      <c r="O2837">
        <v>93</v>
      </c>
      <c r="P2837" t="b">
        <v>1</v>
      </c>
      <c r="Q2837" t="s">
        <v>8269</v>
      </c>
    </row>
    <row r="2838" spans="1:17" ht="60" hidden="1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s="9">
        <f t="shared" si="132"/>
        <v>42746.261782407411</v>
      </c>
      <c r="L2838" s="9">
        <f t="shared" si="133"/>
        <v>42784.207638888889</v>
      </c>
      <c r="M2838" s="10">
        <f t="shared" si="134"/>
        <v>2017</v>
      </c>
      <c r="N2838" t="b">
        <v>0</v>
      </c>
      <c r="O2838">
        <v>11</v>
      </c>
      <c r="P2838" t="b">
        <v>1</v>
      </c>
      <c r="Q2838" t="s">
        <v>8269</v>
      </c>
    </row>
    <row r="2839" spans="1:17" ht="60" hidden="1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s="9">
        <f t="shared" si="132"/>
        <v>42307.908379629633</v>
      </c>
      <c r="L2839" s="9">
        <f t="shared" si="133"/>
        <v>42347.950046296297</v>
      </c>
      <c r="M2839" s="10">
        <f t="shared" si="134"/>
        <v>2015</v>
      </c>
      <c r="N2839" t="b">
        <v>0</v>
      </c>
      <c r="O2839">
        <v>21</v>
      </c>
      <c r="P2839" t="b">
        <v>1</v>
      </c>
      <c r="Q2839" t="s">
        <v>8269</v>
      </c>
    </row>
    <row r="2840" spans="1:17" ht="45" hidden="1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s="9">
        <f t="shared" si="132"/>
        <v>41842.607592592591</v>
      </c>
      <c r="L2840" s="9">
        <f t="shared" si="133"/>
        <v>41864.916666666664</v>
      </c>
      <c r="M2840" s="10">
        <f t="shared" si="134"/>
        <v>2014</v>
      </c>
      <c r="N2840" t="b">
        <v>0</v>
      </c>
      <c r="O2840">
        <v>54</v>
      </c>
      <c r="P2840" t="b">
        <v>1</v>
      </c>
      <c r="Q2840" t="s">
        <v>8269</v>
      </c>
    </row>
    <row r="2841" spans="1:17" ht="60" hidden="1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s="9">
        <f t="shared" si="132"/>
        <v>41853.240208333329</v>
      </c>
      <c r="L2841" s="9">
        <f t="shared" si="133"/>
        <v>41876.207638888889</v>
      </c>
      <c r="M2841" s="10">
        <f t="shared" si="134"/>
        <v>2014</v>
      </c>
      <c r="N2841" t="b">
        <v>0</v>
      </c>
      <c r="O2841">
        <v>31</v>
      </c>
      <c r="P2841" t="b">
        <v>1</v>
      </c>
      <c r="Q2841" t="s">
        <v>8269</v>
      </c>
    </row>
    <row r="2842" spans="1:17" ht="60" hidden="1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s="9">
        <f t="shared" si="132"/>
        <v>42060.035636574074</v>
      </c>
      <c r="L2842" s="9">
        <f t="shared" si="133"/>
        <v>42081.708333333328</v>
      </c>
      <c r="M2842" s="10">
        <f t="shared" si="134"/>
        <v>2015</v>
      </c>
      <c r="N2842" t="b">
        <v>0</v>
      </c>
      <c r="O2842">
        <v>132</v>
      </c>
      <c r="P2842" t="b">
        <v>1</v>
      </c>
      <c r="Q2842" t="s">
        <v>8269</v>
      </c>
    </row>
    <row r="2843" spans="1:17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s="9">
        <f t="shared" si="132"/>
        <v>42291.739548611105</v>
      </c>
      <c r="L2843" s="9">
        <f t="shared" si="133"/>
        <v>42351.781215277777</v>
      </c>
      <c r="M2843" s="10">
        <f t="shared" si="134"/>
        <v>2015</v>
      </c>
      <c r="N2843" t="b">
        <v>0</v>
      </c>
      <c r="O2843">
        <v>1</v>
      </c>
      <c r="P2843" t="b">
        <v>0</v>
      </c>
      <c r="Q2843" t="s">
        <v>8269</v>
      </c>
    </row>
    <row r="2844" spans="1:17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s="9">
        <f t="shared" si="132"/>
        <v>41784.952488425923</v>
      </c>
      <c r="L2844" s="9">
        <f t="shared" si="133"/>
        <v>41811.458333333336</v>
      </c>
      <c r="M2844" s="10">
        <f t="shared" si="134"/>
        <v>2014</v>
      </c>
      <c r="N2844" t="b">
        <v>0</v>
      </c>
      <c r="O2844">
        <v>0</v>
      </c>
      <c r="P2844" t="b">
        <v>0</v>
      </c>
      <c r="Q2844" t="s">
        <v>8269</v>
      </c>
    </row>
    <row r="2845" spans="1:17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s="9">
        <f t="shared" si="132"/>
        <v>42492.737847222219</v>
      </c>
      <c r="L2845" s="9">
        <f t="shared" si="133"/>
        <v>42534.166666666672</v>
      </c>
      <c r="M2845" s="10">
        <f t="shared" si="134"/>
        <v>2016</v>
      </c>
      <c r="N2845" t="b">
        <v>0</v>
      </c>
      <c r="O2845">
        <v>0</v>
      </c>
      <c r="P2845" t="b">
        <v>0</v>
      </c>
      <c r="Q2845" t="s">
        <v>8269</v>
      </c>
    </row>
    <row r="2846" spans="1:17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s="9">
        <f t="shared" si="132"/>
        <v>42709.546064814815</v>
      </c>
      <c r="L2846" s="9">
        <f t="shared" si="133"/>
        <v>42739.546064814815</v>
      </c>
      <c r="M2846" s="10">
        <f t="shared" si="134"/>
        <v>2017</v>
      </c>
      <c r="N2846" t="b">
        <v>0</v>
      </c>
      <c r="O2846">
        <v>1</v>
      </c>
      <c r="P2846" t="b">
        <v>0</v>
      </c>
      <c r="Q2846" t="s">
        <v>8269</v>
      </c>
    </row>
    <row r="2847" spans="1:17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s="9">
        <f t="shared" si="132"/>
        <v>42103.016585648147</v>
      </c>
      <c r="L2847" s="9">
        <f t="shared" si="133"/>
        <v>42163.016585648147</v>
      </c>
      <c r="M2847" s="10">
        <f t="shared" si="134"/>
        <v>2015</v>
      </c>
      <c r="N2847" t="b">
        <v>0</v>
      </c>
      <c r="O2847">
        <v>39</v>
      </c>
      <c r="P2847" t="b">
        <v>0</v>
      </c>
      <c r="Q2847" t="s">
        <v>8269</v>
      </c>
    </row>
    <row r="2848" spans="1:17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s="9">
        <f t="shared" si="132"/>
        <v>42108.692060185189</v>
      </c>
      <c r="L2848" s="9">
        <f t="shared" si="133"/>
        <v>42153.692060185189</v>
      </c>
      <c r="M2848" s="10">
        <f t="shared" si="134"/>
        <v>2015</v>
      </c>
      <c r="N2848" t="b">
        <v>0</v>
      </c>
      <c r="O2848">
        <v>0</v>
      </c>
      <c r="P2848" t="b">
        <v>0</v>
      </c>
      <c r="Q2848" t="s">
        <v>8269</v>
      </c>
    </row>
    <row r="2849" spans="1:17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s="9">
        <f t="shared" si="132"/>
        <v>42453.806307870371</v>
      </c>
      <c r="L2849" s="9">
        <f t="shared" si="133"/>
        <v>42513.806307870371</v>
      </c>
      <c r="M2849" s="10">
        <f t="shared" si="134"/>
        <v>2016</v>
      </c>
      <c r="N2849" t="b">
        <v>0</v>
      </c>
      <c r="O2849">
        <v>0</v>
      </c>
      <c r="P2849" t="b">
        <v>0</v>
      </c>
      <c r="Q2849" t="s">
        <v>8269</v>
      </c>
    </row>
    <row r="2850" spans="1:17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s="9">
        <f t="shared" si="132"/>
        <v>42123.648831018523</v>
      </c>
      <c r="L2850" s="9">
        <f t="shared" si="133"/>
        <v>42153.648831018523</v>
      </c>
      <c r="M2850" s="10">
        <f t="shared" si="134"/>
        <v>2015</v>
      </c>
      <c r="N2850" t="b">
        <v>0</v>
      </c>
      <c r="O2850">
        <v>3</v>
      </c>
      <c r="P2850" t="b">
        <v>0</v>
      </c>
      <c r="Q2850" t="s">
        <v>8269</v>
      </c>
    </row>
    <row r="2851" spans="1:17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s="9">
        <f t="shared" si="132"/>
        <v>42453.428240740745</v>
      </c>
      <c r="L2851" s="9">
        <f t="shared" si="133"/>
        <v>42483.428240740745</v>
      </c>
      <c r="M2851" s="10">
        <f t="shared" si="134"/>
        <v>2016</v>
      </c>
      <c r="N2851" t="b">
        <v>0</v>
      </c>
      <c r="O2851">
        <v>1</v>
      </c>
      <c r="P2851" t="b">
        <v>0</v>
      </c>
      <c r="Q2851" t="s">
        <v>8269</v>
      </c>
    </row>
    <row r="2852" spans="1:17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s="9">
        <f t="shared" si="132"/>
        <v>41858.007071759261</v>
      </c>
      <c r="L2852" s="9">
        <f t="shared" si="133"/>
        <v>41888.007071759261</v>
      </c>
      <c r="M2852" s="10">
        <f t="shared" si="134"/>
        <v>2014</v>
      </c>
      <c r="N2852" t="b">
        <v>0</v>
      </c>
      <c r="O2852">
        <v>13</v>
      </c>
      <c r="P2852" t="b">
        <v>0</v>
      </c>
      <c r="Q2852" t="s">
        <v>8269</v>
      </c>
    </row>
    <row r="2853" spans="1:17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s="9">
        <f t="shared" si="132"/>
        <v>42390.002650462964</v>
      </c>
      <c r="L2853" s="9">
        <f t="shared" si="133"/>
        <v>42398.970138888893</v>
      </c>
      <c r="M2853" s="10">
        <f t="shared" si="134"/>
        <v>2016</v>
      </c>
      <c r="N2853" t="b">
        <v>0</v>
      </c>
      <c r="O2853">
        <v>0</v>
      </c>
      <c r="P2853" t="b">
        <v>0</v>
      </c>
      <c r="Q2853" t="s">
        <v>8269</v>
      </c>
    </row>
    <row r="2854" spans="1:17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s="9">
        <f t="shared" si="132"/>
        <v>41781.045173611114</v>
      </c>
      <c r="L2854" s="9">
        <f t="shared" si="133"/>
        <v>41811.045173611114</v>
      </c>
      <c r="M2854" s="10">
        <f t="shared" si="134"/>
        <v>2014</v>
      </c>
      <c r="N2854" t="b">
        <v>0</v>
      </c>
      <c r="O2854">
        <v>6</v>
      </c>
      <c r="P2854" t="b">
        <v>0</v>
      </c>
      <c r="Q2854" t="s">
        <v>8269</v>
      </c>
    </row>
    <row r="2855" spans="1:17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s="9">
        <f t="shared" si="132"/>
        <v>41836.190937499996</v>
      </c>
      <c r="L2855" s="9">
        <f t="shared" si="133"/>
        <v>41896.190937499996</v>
      </c>
      <c r="M2855" s="10">
        <f t="shared" si="134"/>
        <v>2014</v>
      </c>
      <c r="N2855" t="b">
        <v>0</v>
      </c>
      <c r="O2855">
        <v>0</v>
      </c>
      <c r="P2855" t="b">
        <v>0</v>
      </c>
      <c r="Q2855" t="s">
        <v>8269</v>
      </c>
    </row>
    <row r="2856" spans="1:17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s="9">
        <f t="shared" si="132"/>
        <v>42111.71665509259</v>
      </c>
      <c r="L2856" s="9">
        <f t="shared" si="133"/>
        <v>42131.71665509259</v>
      </c>
      <c r="M2856" s="10">
        <f t="shared" si="134"/>
        <v>2015</v>
      </c>
      <c r="N2856" t="b">
        <v>0</v>
      </c>
      <c r="O2856">
        <v>14</v>
      </c>
      <c r="P2856" t="b">
        <v>0</v>
      </c>
      <c r="Q2856" t="s">
        <v>8269</v>
      </c>
    </row>
    <row r="2857" spans="1:17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s="9">
        <f t="shared" si="132"/>
        <v>42370.007766203707</v>
      </c>
      <c r="L2857" s="9">
        <f t="shared" si="133"/>
        <v>42398.981944444444</v>
      </c>
      <c r="M2857" s="10">
        <f t="shared" si="134"/>
        <v>2016</v>
      </c>
      <c r="N2857" t="b">
        <v>0</v>
      </c>
      <c r="O2857">
        <v>5</v>
      </c>
      <c r="P2857" t="b">
        <v>0</v>
      </c>
      <c r="Q2857" t="s">
        <v>8269</v>
      </c>
    </row>
    <row r="2858" spans="1:17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s="9">
        <f t="shared" si="132"/>
        <v>42165.037581018521</v>
      </c>
      <c r="L2858" s="9">
        <f t="shared" si="133"/>
        <v>42224.898611111115</v>
      </c>
      <c r="M2858" s="10">
        <f t="shared" si="134"/>
        <v>2015</v>
      </c>
      <c r="N2858" t="b">
        <v>0</v>
      </c>
      <c r="O2858">
        <v>6</v>
      </c>
      <c r="P2858" t="b">
        <v>0</v>
      </c>
      <c r="Q2858" t="s">
        <v>8269</v>
      </c>
    </row>
    <row r="2859" spans="1:17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s="9">
        <f t="shared" si="132"/>
        <v>42726.920081018514</v>
      </c>
      <c r="L2859" s="9">
        <f t="shared" si="133"/>
        <v>42786.75</v>
      </c>
      <c r="M2859" s="10">
        <f t="shared" si="134"/>
        <v>2017</v>
      </c>
      <c r="N2859" t="b">
        <v>0</v>
      </c>
      <c r="O2859">
        <v>15</v>
      </c>
      <c r="P2859" t="b">
        <v>0</v>
      </c>
      <c r="Q2859" t="s">
        <v>8269</v>
      </c>
    </row>
    <row r="2860" spans="1:17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s="9">
        <f t="shared" si="132"/>
        <v>41954.545081018514</v>
      </c>
      <c r="L2860" s="9">
        <f t="shared" si="133"/>
        <v>41978.477777777778</v>
      </c>
      <c r="M2860" s="10">
        <f t="shared" si="134"/>
        <v>2014</v>
      </c>
      <c r="N2860" t="b">
        <v>0</v>
      </c>
      <c r="O2860">
        <v>0</v>
      </c>
      <c r="P2860" t="b">
        <v>0</v>
      </c>
      <c r="Q2860" t="s">
        <v>8269</v>
      </c>
    </row>
    <row r="2861" spans="1:17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s="9">
        <f t="shared" si="132"/>
        <v>42233.362314814818</v>
      </c>
      <c r="L2861" s="9">
        <f t="shared" si="133"/>
        <v>42293.362314814818</v>
      </c>
      <c r="M2861" s="10">
        <f t="shared" si="134"/>
        <v>2015</v>
      </c>
      <c r="N2861" t="b">
        <v>0</v>
      </c>
      <c r="O2861">
        <v>1</v>
      </c>
      <c r="P2861" t="b">
        <v>0</v>
      </c>
      <c r="Q2861" t="s">
        <v>8269</v>
      </c>
    </row>
    <row r="2862" spans="1:17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s="9">
        <f t="shared" si="132"/>
        <v>42480.800648148142</v>
      </c>
      <c r="L2862" s="9">
        <f t="shared" si="133"/>
        <v>42540.800648148142</v>
      </c>
      <c r="M2862" s="10">
        <f t="shared" si="134"/>
        <v>2016</v>
      </c>
      <c r="N2862" t="b">
        <v>0</v>
      </c>
      <c r="O2862">
        <v>9</v>
      </c>
      <c r="P2862" t="b">
        <v>0</v>
      </c>
      <c r="Q2862" t="s">
        <v>8269</v>
      </c>
    </row>
    <row r="2863" spans="1:17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s="9">
        <f t="shared" si="132"/>
        <v>42257.590833333335</v>
      </c>
      <c r="L2863" s="9">
        <f t="shared" si="133"/>
        <v>42271.590833333335</v>
      </c>
      <c r="M2863" s="10">
        <f t="shared" si="134"/>
        <v>2015</v>
      </c>
      <c r="N2863" t="b">
        <v>0</v>
      </c>
      <c r="O2863">
        <v>3</v>
      </c>
      <c r="P2863" t="b">
        <v>0</v>
      </c>
      <c r="Q2863" t="s">
        <v>8269</v>
      </c>
    </row>
    <row r="2864" spans="1:17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s="9">
        <f t="shared" si="132"/>
        <v>41784.789687500001</v>
      </c>
      <c r="L2864" s="9">
        <f t="shared" si="133"/>
        <v>41814.789687500001</v>
      </c>
      <c r="M2864" s="10">
        <f t="shared" si="134"/>
        <v>2014</v>
      </c>
      <c r="N2864" t="b">
        <v>0</v>
      </c>
      <c r="O2864">
        <v>3</v>
      </c>
      <c r="P2864" t="b">
        <v>0</v>
      </c>
      <c r="Q2864" t="s">
        <v>8269</v>
      </c>
    </row>
    <row r="2865" spans="1:17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s="9">
        <f t="shared" si="132"/>
        <v>41831.675034722226</v>
      </c>
      <c r="L2865" s="9">
        <f t="shared" si="133"/>
        <v>41891.675034722226</v>
      </c>
      <c r="M2865" s="10">
        <f t="shared" si="134"/>
        <v>2014</v>
      </c>
      <c r="N2865" t="b">
        <v>0</v>
      </c>
      <c r="O2865">
        <v>1</v>
      </c>
      <c r="P2865" t="b">
        <v>0</v>
      </c>
      <c r="Q2865" t="s">
        <v>8269</v>
      </c>
    </row>
    <row r="2866" spans="1:17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s="9">
        <f t="shared" si="132"/>
        <v>42172.613506944443</v>
      </c>
      <c r="L2866" s="9">
        <f t="shared" si="133"/>
        <v>42202.554166666669</v>
      </c>
      <c r="M2866" s="10">
        <f t="shared" si="134"/>
        <v>2015</v>
      </c>
      <c r="N2866" t="b">
        <v>0</v>
      </c>
      <c r="O2866">
        <v>3</v>
      </c>
      <c r="P2866" t="b">
        <v>0</v>
      </c>
      <c r="Q2866" t="s">
        <v>8269</v>
      </c>
    </row>
    <row r="2867" spans="1:17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s="9">
        <f t="shared" si="132"/>
        <v>41950.114108796297</v>
      </c>
      <c r="L2867" s="9">
        <f t="shared" si="133"/>
        <v>42010.114108796297</v>
      </c>
      <c r="M2867" s="10">
        <f t="shared" si="134"/>
        <v>2015</v>
      </c>
      <c r="N2867" t="b">
        <v>0</v>
      </c>
      <c r="O2867">
        <v>0</v>
      </c>
      <c r="P2867" t="b">
        <v>0</v>
      </c>
      <c r="Q2867" t="s">
        <v>8269</v>
      </c>
    </row>
    <row r="2868" spans="1:17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s="9">
        <f t="shared" si="132"/>
        <v>42627.955104166671</v>
      </c>
      <c r="L2868" s="9">
        <f t="shared" si="133"/>
        <v>42657.916666666672</v>
      </c>
      <c r="M2868" s="10">
        <f t="shared" si="134"/>
        <v>2016</v>
      </c>
      <c r="N2868" t="b">
        <v>0</v>
      </c>
      <c r="O2868">
        <v>2</v>
      </c>
      <c r="P2868" t="b">
        <v>0</v>
      </c>
      <c r="Q2868" t="s">
        <v>8269</v>
      </c>
    </row>
    <row r="2869" spans="1:17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s="9">
        <f t="shared" si="132"/>
        <v>42531.195277777777</v>
      </c>
      <c r="L2869" s="9">
        <f t="shared" si="133"/>
        <v>42555.166666666672</v>
      </c>
      <c r="M2869" s="10">
        <f t="shared" si="134"/>
        <v>2016</v>
      </c>
      <c r="N2869" t="b">
        <v>0</v>
      </c>
      <c r="O2869">
        <v>10</v>
      </c>
      <c r="P2869" t="b">
        <v>0</v>
      </c>
      <c r="Q2869" t="s">
        <v>8269</v>
      </c>
    </row>
    <row r="2870" spans="1:17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s="9">
        <f t="shared" si="132"/>
        <v>42618.827013888891</v>
      </c>
      <c r="L2870" s="9">
        <f t="shared" si="133"/>
        <v>42648.827013888891</v>
      </c>
      <c r="M2870" s="10">
        <f t="shared" si="134"/>
        <v>2016</v>
      </c>
      <c r="N2870" t="b">
        <v>0</v>
      </c>
      <c r="O2870">
        <v>60</v>
      </c>
      <c r="P2870" t="b">
        <v>0</v>
      </c>
      <c r="Q2870" t="s">
        <v>8269</v>
      </c>
    </row>
    <row r="2871" spans="1:17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s="9">
        <f t="shared" si="132"/>
        <v>42540.593530092592</v>
      </c>
      <c r="L2871" s="9">
        <f t="shared" si="133"/>
        <v>42570.593530092592</v>
      </c>
      <c r="M2871" s="10">
        <f t="shared" si="134"/>
        <v>2016</v>
      </c>
      <c r="N2871" t="b">
        <v>0</v>
      </c>
      <c r="O2871">
        <v>5</v>
      </c>
      <c r="P2871" t="b">
        <v>0</v>
      </c>
      <c r="Q2871" t="s">
        <v>8269</v>
      </c>
    </row>
    <row r="2872" spans="1:17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s="9">
        <f t="shared" si="132"/>
        <v>41746.189409722225</v>
      </c>
      <c r="L2872" s="9">
        <f t="shared" si="133"/>
        <v>41776.189409722225</v>
      </c>
      <c r="M2872" s="10">
        <f t="shared" si="134"/>
        <v>2014</v>
      </c>
      <c r="N2872" t="b">
        <v>0</v>
      </c>
      <c r="O2872">
        <v>9</v>
      </c>
      <c r="P2872" t="b">
        <v>0</v>
      </c>
      <c r="Q2872" t="s">
        <v>8269</v>
      </c>
    </row>
    <row r="2873" spans="1:17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s="9">
        <f t="shared" si="132"/>
        <v>41974.738576388889</v>
      </c>
      <c r="L2873" s="9">
        <f t="shared" si="133"/>
        <v>41994.738576388889</v>
      </c>
      <c r="M2873" s="10">
        <f t="shared" si="134"/>
        <v>2014</v>
      </c>
      <c r="N2873" t="b">
        <v>0</v>
      </c>
      <c r="O2873">
        <v>13</v>
      </c>
      <c r="P2873" t="b">
        <v>0</v>
      </c>
      <c r="Q2873" t="s">
        <v>8269</v>
      </c>
    </row>
    <row r="2874" spans="1:17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s="9">
        <f t="shared" si="132"/>
        <v>42115.11618055556</v>
      </c>
      <c r="L2874" s="9">
        <f t="shared" si="133"/>
        <v>42175.11618055556</v>
      </c>
      <c r="M2874" s="10">
        <f t="shared" si="134"/>
        <v>2015</v>
      </c>
      <c r="N2874" t="b">
        <v>0</v>
      </c>
      <c r="O2874">
        <v>0</v>
      </c>
      <c r="P2874" t="b">
        <v>0</v>
      </c>
      <c r="Q2874" t="s">
        <v>8269</v>
      </c>
    </row>
    <row r="2875" spans="1:17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s="9">
        <f t="shared" si="132"/>
        <v>42002.817488425921</v>
      </c>
      <c r="L2875" s="9">
        <f t="shared" si="133"/>
        <v>42032.817488425921</v>
      </c>
      <c r="M2875" s="10">
        <f t="shared" si="134"/>
        <v>2015</v>
      </c>
      <c r="N2875" t="b">
        <v>0</v>
      </c>
      <c r="O2875">
        <v>8</v>
      </c>
      <c r="P2875" t="b">
        <v>0</v>
      </c>
      <c r="Q2875" t="s">
        <v>8269</v>
      </c>
    </row>
    <row r="2876" spans="1:17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s="9">
        <f t="shared" si="132"/>
        <v>42722.84474537037</v>
      </c>
      <c r="L2876" s="9">
        <f t="shared" si="133"/>
        <v>42752.84474537037</v>
      </c>
      <c r="M2876" s="10">
        <f t="shared" si="134"/>
        <v>2017</v>
      </c>
      <c r="N2876" t="b">
        <v>0</v>
      </c>
      <c r="O2876">
        <v>3</v>
      </c>
      <c r="P2876" t="b">
        <v>0</v>
      </c>
      <c r="Q2876" t="s">
        <v>8269</v>
      </c>
    </row>
    <row r="2877" spans="1:17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s="9">
        <f t="shared" si="132"/>
        <v>42465.128391203703</v>
      </c>
      <c r="L2877" s="9">
        <f t="shared" si="133"/>
        <v>42495.128391203703</v>
      </c>
      <c r="M2877" s="10">
        <f t="shared" si="134"/>
        <v>2016</v>
      </c>
      <c r="N2877" t="b">
        <v>0</v>
      </c>
      <c r="O2877">
        <v>3</v>
      </c>
      <c r="P2877" t="b">
        <v>0</v>
      </c>
      <c r="Q2877" t="s">
        <v>8269</v>
      </c>
    </row>
    <row r="2878" spans="1:17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s="9">
        <f t="shared" si="132"/>
        <v>42171.743969907402</v>
      </c>
      <c r="L2878" s="9">
        <f t="shared" si="133"/>
        <v>42201.743969907402</v>
      </c>
      <c r="M2878" s="10">
        <f t="shared" si="134"/>
        <v>2015</v>
      </c>
      <c r="N2878" t="b">
        <v>0</v>
      </c>
      <c r="O2878">
        <v>0</v>
      </c>
      <c r="P2878" t="b">
        <v>0</v>
      </c>
      <c r="Q2878" t="s">
        <v>8269</v>
      </c>
    </row>
    <row r="2879" spans="1:17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s="9">
        <f t="shared" si="132"/>
        <v>42672.955138888887</v>
      </c>
      <c r="L2879" s="9">
        <f t="shared" si="133"/>
        <v>42704.708333333328</v>
      </c>
      <c r="M2879" s="10">
        <f t="shared" si="134"/>
        <v>2016</v>
      </c>
      <c r="N2879" t="b">
        <v>0</v>
      </c>
      <c r="O2879">
        <v>6</v>
      </c>
      <c r="P2879" t="b">
        <v>0</v>
      </c>
      <c r="Q2879" t="s">
        <v>8269</v>
      </c>
    </row>
    <row r="2880" spans="1:17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s="9">
        <f t="shared" si="132"/>
        <v>42128.615682870368</v>
      </c>
      <c r="L2880" s="9">
        <f t="shared" si="133"/>
        <v>42188.615682870368</v>
      </c>
      <c r="M2880" s="10">
        <f t="shared" si="134"/>
        <v>2015</v>
      </c>
      <c r="N2880" t="b">
        <v>0</v>
      </c>
      <c r="O2880">
        <v>4</v>
      </c>
      <c r="P2880" t="b">
        <v>0</v>
      </c>
      <c r="Q2880" t="s">
        <v>8269</v>
      </c>
    </row>
    <row r="2881" spans="1:17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s="9">
        <f t="shared" si="132"/>
        <v>42359.725243055553</v>
      </c>
      <c r="L2881" s="9">
        <f t="shared" si="133"/>
        <v>42389.725243055553</v>
      </c>
      <c r="M2881" s="10">
        <f t="shared" si="134"/>
        <v>2016</v>
      </c>
      <c r="N2881" t="b">
        <v>0</v>
      </c>
      <c r="O2881">
        <v>1</v>
      </c>
      <c r="P2881" t="b">
        <v>0</v>
      </c>
      <c r="Q2881" t="s">
        <v>8269</v>
      </c>
    </row>
    <row r="2882" spans="1:17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s="9">
        <f t="shared" si="132"/>
        <v>42192.905694444446</v>
      </c>
      <c r="L2882" s="9">
        <f t="shared" si="133"/>
        <v>42236.711805555555</v>
      </c>
      <c r="M2882" s="10">
        <f t="shared" si="134"/>
        <v>2015</v>
      </c>
      <c r="N2882" t="b">
        <v>0</v>
      </c>
      <c r="O2882">
        <v>29</v>
      </c>
      <c r="P2882" t="b">
        <v>0</v>
      </c>
      <c r="Q2882" t="s">
        <v>8269</v>
      </c>
    </row>
    <row r="2883" spans="1:17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s="9">
        <f t="shared" ref="K2883:K2946" si="135">(((J2883/60)/60)/24)+DATE(1970,1,1)</f>
        <v>41916.597638888888</v>
      </c>
      <c r="L2883" s="9">
        <f t="shared" ref="L2883:L2946" si="136">(((I2883/60)/60)/24)+DATE(1970,1,1)</f>
        <v>41976.639305555553</v>
      </c>
      <c r="M2883" s="10">
        <f t="shared" ref="M2883:M2946" si="137">YEAR(L2883)</f>
        <v>2014</v>
      </c>
      <c r="N2883" t="b">
        <v>0</v>
      </c>
      <c r="O2883">
        <v>0</v>
      </c>
      <c r="P2883" t="b">
        <v>0</v>
      </c>
      <c r="Q2883" t="s">
        <v>8269</v>
      </c>
    </row>
    <row r="2884" spans="1:17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s="9">
        <f t="shared" si="135"/>
        <v>42461.596273148149</v>
      </c>
      <c r="L2884" s="9">
        <f t="shared" si="136"/>
        <v>42491.596273148149</v>
      </c>
      <c r="M2884" s="10">
        <f t="shared" si="137"/>
        <v>2016</v>
      </c>
      <c r="N2884" t="b">
        <v>0</v>
      </c>
      <c r="O2884">
        <v>4</v>
      </c>
      <c r="P2884" t="b">
        <v>0</v>
      </c>
      <c r="Q2884" t="s">
        <v>8269</v>
      </c>
    </row>
    <row r="2885" spans="1:17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s="9">
        <f t="shared" si="135"/>
        <v>42370.90320601852</v>
      </c>
      <c r="L2885" s="9">
        <f t="shared" si="136"/>
        <v>42406.207638888889</v>
      </c>
      <c r="M2885" s="10">
        <f t="shared" si="137"/>
        <v>2016</v>
      </c>
      <c r="N2885" t="b">
        <v>0</v>
      </c>
      <c r="O2885">
        <v>5</v>
      </c>
      <c r="P2885" t="b">
        <v>0</v>
      </c>
      <c r="Q2885" t="s">
        <v>8269</v>
      </c>
    </row>
    <row r="2886" spans="1:17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s="9">
        <f t="shared" si="135"/>
        <v>41948.727256944447</v>
      </c>
      <c r="L2886" s="9">
        <f t="shared" si="136"/>
        <v>41978.727256944447</v>
      </c>
      <c r="M2886" s="10">
        <f t="shared" si="137"/>
        <v>2014</v>
      </c>
      <c r="N2886" t="b">
        <v>0</v>
      </c>
      <c r="O2886">
        <v>4</v>
      </c>
      <c r="P2886" t="b">
        <v>0</v>
      </c>
      <c r="Q2886" t="s">
        <v>8269</v>
      </c>
    </row>
    <row r="2887" spans="1:17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s="9">
        <f t="shared" si="135"/>
        <v>42047.07640046296</v>
      </c>
      <c r="L2887" s="9">
        <f t="shared" si="136"/>
        <v>42077.034733796296</v>
      </c>
      <c r="M2887" s="10">
        <f t="shared" si="137"/>
        <v>2015</v>
      </c>
      <c r="N2887" t="b">
        <v>0</v>
      </c>
      <c r="O2887">
        <v>5</v>
      </c>
      <c r="P2887" t="b">
        <v>0</v>
      </c>
      <c r="Q2887" t="s">
        <v>8269</v>
      </c>
    </row>
    <row r="2888" spans="1:17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s="9">
        <f t="shared" si="135"/>
        <v>42261.632916666669</v>
      </c>
      <c r="L2888" s="9">
        <f t="shared" si="136"/>
        <v>42266.165972222225</v>
      </c>
      <c r="M2888" s="10">
        <f t="shared" si="137"/>
        <v>2015</v>
      </c>
      <c r="N2888" t="b">
        <v>0</v>
      </c>
      <c r="O2888">
        <v>1</v>
      </c>
      <c r="P2888" t="b">
        <v>0</v>
      </c>
      <c r="Q2888" t="s">
        <v>8269</v>
      </c>
    </row>
    <row r="2889" spans="1:17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s="9">
        <f t="shared" si="135"/>
        <v>41985.427361111113</v>
      </c>
      <c r="L2889" s="9">
        <f t="shared" si="136"/>
        <v>42015.427361111113</v>
      </c>
      <c r="M2889" s="10">
        <f t="shared" si="137"/>
        <v>2015</v>
      </c>
      <c r="N2889" t="b">
        <v>0</v>
      </c>
      <c r="O2889">
        <v>1</v>
      </c>
      <c r="P2889" t="b">
        <v>0</v>
      </c>
      <c r="Q2889" t="s">
        <v>8269</v>
      </c>
    </row>
    <row r="2890" spans="1:17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s="9">
        <f t="shared" si="135"/>
        <v>41922.535185185188</v>
      </c>
      <c r="L2890" s="9">
        <f t="shared" si="136"/>
        <v>41930.207638888889</v>
      </c>
      <c r="M2890" s="10">
        <f t="shared" si="137"/>
        <v>2014</v>
      </c>
      <c r="N2890" t="b">
        <v>0</v>
      </c>
      <c r="O2890">
        <v>0</v>
      </c>
      <c r="P2890" t="b">
        <v>0</v>
      </c>
      <c r="Q2890" t="s">
        <v>8269</v>
      </c>
    </row>
    <row r="2891" spans="1:17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s="9">
        <f t="shared" si="135"/>
        <v>41850.863252314812</v>
      </c>
      <c r="L2891" s="9">
        <f t="shared" si="136"/>
        <v>41880.863252314812</v>
      </c>
      <c r="M2891" s="10">
        <f t="shared" si="137"/>
        <v>2014</v>
      </c>
      <c r="N2891" t="b">
        <v>0</v>
      </c>
      <c r="O2891">
        <v>14</v>
      </c>
      <c r="P2891" t="b">
        <v>0</v>
      </c>
      <c r="Q2891" t="s">
        <v>8269</v>
      </c>
    </row>
    <row r="2892" spans="1:17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s="9">
        <f t="shared" si="135"/>
        <v>41831.742962962962</v>
      </c>
      <c r="L2892" s="9">
        <f t="shared" si="136"/>
        <v>41860.125</v>
      </c>
      <c r="M2892" s="10">
        <f t="shared" si="137"/>
        <v>2014</v>
      </c>
      <c r="N2892" t="b">
        <v>0</v>
      </c>
      <c r="O2892">
        <v>3</v>
      </c>
      <c r="P2892" t="b">
        <v>0</v>
      </c>
      <c r="Q2892" t="s">
        <v>8269</v>
      </c>
    </row>
    <row r="2893" spans="1:17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s="9">
        <f t="shared" si="135"/>
        <v>42415.883425925931</v>
      </c>
      <c r="L2893" s="9">
        <f t="shared" si="136"/>
        <v>42475.84175925926</v>
      </c>
      <c r="M2893" s="10">
        <f t="shared" si="137"/>
        <v>2016</v>
      </c>
      <c r="N2893" t="b">
        <v>0</v>
      </c>
      <c r="O2893">
        <v>10</v>
      </c>
      <c r="P2893" t="b">
        <v>0</v>
      </c>
      <c r="Q2893" t="s">
        <v>8269</v>
      </c>
    </row>
    <row r="2894" spans="1:17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s="9">
        <f t="shared" si="135"/>
        <v>41869.714166666665</v>
      </c>
      <c r="L2894" s="9">
        <f t="shared" si="136"/>
        <v>41876.875</v>
      </c>
      <c r="M2894" s="10">
        <f t="shared" si="137"/>
        <v>2014</v>
      </c>
      <c r="N2894" t="b">
        <v>0</v>
      </c>
      <c r="O2894">
        <v>17</v>
      </c>
      <c r="P2894" t="b">
        <v>0</v>
      </c>
      <c r="Q2894" t="s">
        <v>8269</v>
      </c>
    </row>
    <row r="2895" spans="1:17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s="9">
        <f t="shared" si="135"/>
        <v>41953.773090277777</v>
      </c>
      <c r="L2895" s="9">
        <f t="shared" si="136"/>
        <v>42013.083333333328</v>
      </c>
      <c r="M2895" s="10">
        <f t="shared" si="137"/>
        <v>2015</v>
      </c>
      <c r="N2895" t="b">
        <v>0</v>
      </c>
      <c r="O2895">
        <v>2</v>
      </c>
      <c r="P2895" t="b">
        <v>0</v>
      </c>
      <c r="Q2895" t="s">
        <v>8269</v>
      </c>
    </row>
    <row r="2896" spans="1:17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s="9">
        <f t="shared" si="135"/>
        <v>42037.986284722225</v>
      </c>
      <c r="L2896" s="9">
        <f t="shared" si="136"/>
        <v>42097.944618055553</v>
      </c>
      <c r="M2896" s="10">
        <f t="shared" si="137"/>
        <v>2015</v>
      </c>
      <c r="N2896" t="b">
        <v>0</v>
      </c>
      <c r="O2896">
        <v>0</v>
      </c>
      <c r="P2896" t="b">
        <v>0</v>
      </c>
      <c r="Q2896" t="s">
        <v>8269</v>
      </c>
    </row>
    <row r="2897" spans="1:17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s="9">
        <f t="shared" si="135"/>
        <v>41811.555462962962</v>
      </c>
      <c r="L2897" s="9">
        <f t="shared" si="136"/>
        <v>41812.875</v>
      </c>
      <c r="M2897" s="10">
        <f t="shared" si="137"/>
        <v>2014</v>
      </c>
      <c r="N2897" t="b">
        <v>0</v>
      </c>
      <c r="O2897">
        <v>4</v>
      </c>
      <c r="P2897" t="b">
        <v>0</v>
      </c>
      <c r="Q2897" t="s">
        <v>8269</v>
      </c>
    </row>
    <row r="2898" spans="1:17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s="9">
        <f t="shared" si="135"/>
        <v>42701.908807870372</v>
      </c>
      <c r="L2898" s="9">
        <f t="shared" si="136"/>
        <v>42716.25</v>
      </c>
      <c r="M2898" s="10">
        <f t="shared" si="137"/>
        <v>2016</v>
      </c>
      <c r="N2898" t="b">
        <v>0</v>
      </c>
      <c r="O2898">
        <v>12</v>
      </c>
      <c r="P2898" t="b">
        <v>0</v>
      </c>
      <c r="Q2898" t="s">
        <v>8269</v>
      </c>
    </row>
    <row r="2899" spans="1:17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s="9">
        <f t="shared" si="135"/>
        <v>42258.646504629629</v>
      </c>
      <c r="L2899" s="9">
        <f t="shared" si="136"/>
        <v>42288.645196759258</v>
      </c>
      <c r="M2899" s="10">
        <f t="shared" si="137"/>
        <v>2015</v>
      </c>
      <c r="N2899" t="b">
        <v>0</v>
      </c>
      <c r="O2899">
        <v>3</v>
      </c>
      <c r="P2899" t="b">
        <v>0</v>
      </c>
      <c r="Q2899" t="s">
        <v>8269</v>
      </c>
    </row>
    <row r="2900" spans="1:17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s="9">
        <f t="shared" si="135"/>
        <v>42278.664965277778</v>
      </c>
      <c r="L2900" s="9">
        <f t="shared" si="136"/>
        <v>42308.664965277778</v>
      </c>
      <c r="M2900" s="10">
        <f t="shared" si="137"/>
        <v>2015</v>
      </c>
      <c r="N2900" t="b">
        <v>0</v>
      </c>
      <c r="O2900">
        <v>12</v>
      </c>
      <c r="P2900" t="b">
        <v>0</v>
      </c>
      <c r="Q2900" t="s">
        <v>8269</v>
      </c>
    </row>
    <row r="2901" spans="1:17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s="9">
        <f t="shared" si="135"/>
        <v>42515.078217592592</v>
      </c>
      <c r="L2901" s="9">
        <f t="shared" si="136"/>
        <v>42575.078217592592</v>
      </c>
      <c r="M2901" s="10">
        <f t="shared" si="137"/>
        <v>2016</v>
      </c>
      <c r="N2901" t="b">
        <v>0</v>
      </c>
      <c r="O2901">
        <v>0</v>
      </c>
      <c r="P2901" t="b">
        <v>0</v>
      </c>
      <c r="Q2901" t="s">
        <v>8269</v>
      </c>
    </row>
    <row r="2902" spans="1:17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s="9">
        <f t="shared" si="135"/>
        <v>41830.234166666669</v>
      </c>
      <c r="L2902" s="9">
        <f t="shared" si="136"/>
        <v>41860.234166666669</v>
      </c>
      <c r="M2902" s="10">
        <f t="shared" si="137"/>
        <v>2014</v>
      </c>
      <c r="N2902" t="b">
        <v>0</v>
      </c>
      <c r="O2902">
        <v>7</v>
      </c>
      <c r="P2902" t="b">
        <v>0</v>
      </c>
      <c r="Q2902" t="s">
        <v>8269</v>
      </c>
    </row>
    <row r="2903" spans="1:17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s="9">
        <f t="shared" si="135"/>
        <v>41982.904386574075</v>
      </c>
      <c r="L2903" s="9">
        <f t="shared" si="136"/>
        <v>42042.904386574075</v>
      </c>
      <c r="M2903" s="10">
        <f t="shared" si="137"/>
        <v>2015</v>
      </c>
      <c r="N2903" t="b">
        <v>0</v>
      </c>
      <c r="O2903">
        <v>2</v>
      </c>
      <c r="P2903" t="b">
        <v>0</v>
      </c>
      <c r="Q2903" t="s">
        <v>8269</v>
      </c>
    </row>
    <row r="2904" spans="1:17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s="9">
        <f t="shared" si="135"/>
        <v>42210.439768518518</v>
      </c>
      <c r="L2904" s="9">
        <f t="shared" si="136"/>
        <v>42240.439768518518</v>
      </c>
      <c r="M2904" s="10">
        <f t="shared" si="137"/>
        <v>2015</v>
      </c>
      <c r="N2904" t="b">
        <v>0</v>
      </c>
      <c r="O2904">
        <v>1</v>
      </c>
      <c r="P2904" t="b">
        <v>0</v>
      </c>
      <c r="Q2904" t="s">
        <v>8269</v>
      </c>
    </row>
    <row r="2905" spans="1:17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s="9">
        <f t="shared" si="135"/>
        <v>42196.166874999995</v>
      </c>
      <c r="L2905" s="9">
        <f t="shared" si="136"/>
        <v>42256.166874999995</v>
      </c>
      <c r="M2905" s="10">
        <f t="shared" si="137"/>
        <v>2015</v>
      </c>
      <c r="N2905" t="b">
        <v>0</v>
      </c>
      <c r="O2905">
        <v>4</v>
      </c>
      <c r="P2905" t="b">
        <v>0</v>
      </c>
      <c r="Q2905" t="s">
        <v>8269</v>
      </c>
    </row>
    <row r="2906" spans="1:17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s="9">
        <f t="shared" si="135"/>
        <v>41940.967951388891</v>
      </c>
      <c r="L2906" s="9">
        <f t="shared" si="136"/>
        <v>41952.5</v>
      </c>
      <c r="M2906" s="10">
        <f t="shared" si="137"/>
        <v>2014</v>
      </c>
      <c r="N2906" t="b">
        <v>0</v>
      </c>
      <c r="O2906">
        <v>4</v>
      </c>
      <c r="P2906" t="b">
        <v>0</v>
      </c>
      <c r="Q2906" t="s">
        <v>8269</v>
      </c>
    </row>
    <row r="2907" spans="1:17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s="9">
        <f t="shared" si="135"/>
        <v>42606.056863425925</v>
      </c>
      <c r="L2907" s="9">
        <f t="shared" si="136"/>
        <v>42620.056863425925</v>
      </c>
      <c r="M2907" s="10">
        <f t="shared" si="137"/>
        <v>2016</v>
      </c>
      <c r="N2907" t="b">
        <v>0</v>
      </c>
      <c r="O2907">
        <v>17</v>
      </c>
      <c r="P2907" t="b">
        <v>0</v>
      </c>
      <c r="Q2907" t="s">
        <v>8269</v>
      </c>
    </row>
    <row r="2908" spans="1:17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s="9">
        <f t="shared" si="135"/>
        <v>42199.648912037039</v>
      </c>
      <c r="L2908" s="9">
        <f t="shared" si="136"/>
        <v>42217.041666666672</v>
      </c>
      <c r="M2908" s="10">
        <f t="shared" si="137"/>
        <v>2015</v>
      </c>
      <c r="N2908" t="b">
        <v>0</v>
      </c>
      <c r="O2908">
        <v>7</v>
      </c>
      <c r="P2908" t="b">
        <v>0</v>
      </c>
      <c r="Q2908" t="s">
        <v>8269</v>
      </c>
    </row>
    <row r="2909" spans="1:17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s="9">
        <f t="shared" si="135"/>
        <v>42444.877743055549</v>
      </c>
      <c r="L2909" s="9">
        <f t="shared" si="136"/>
        <v>42504.877743055549</v>
      </c>
      <c r="M2909" s="10">
        <f t="shared" si="137"/>
        <v>2016</v>
      </c>
      <c r="N2909" t="b">
        <v>0</v>
      </c>
      <c r="O2909">
        <v>2</v>
      </c>
      <c r="P2909" t="b">
        <v>0</v>
      </c>
      <c r="Q2909" t="s">
        <v>8269</v>
      </c>
    </row>
    <row r="2910" spans="1:17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s="9">
        <f t="shared" si="135"/>
        <v>42499.731701388882</v>
      </c>
      <c r="L2910" s="9">
        <f t="shared" si="136"/>
        <v>42529.731701388882</v>
      </c>
      <c r="M2910" s="10">
        <f t="shared" si="137"/>
        <v>2016</v>
      </c>
      <c r="N2910" t="b">
        <v>0</v>
      </c>
      <c r="O2910">
        <v>5</v>
      </c>
      <c r="P2910" t="b">
        <v>0</v>
      </c>
      <c r="Q2910" t="s">
        <v>8269</v>
      </c>
    </row>
    <row r="2911" spans="1:17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s="9">
        <f t="shared" si="135"/>
        <v>41929.266215277778</v>
      </c>
      <c r="L2911" s="9">
        <f t="shared" si="136"/>
        <v>41968.823611111111</v>
      </c>
      <c r="M2911" s="10">
        <f t="shared" si="137"/>
        <v>2014</v>
      </c>
      <c r="N2911" t="b">
        <v>0</v>
      </c>
      <c r="O2911">
        <v>1</v>
      </c>
      <c r="P2911" t="b">
        <v>0</v>
      </c>
      <c r="Q2911" t="s">
        <v>8269</v>
      </c>
    </row>
    <row r="2912" spans="1:17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s="9">
        <f t="shared" si="135"/>
        <v>42107.841284722221</v>
      </c>
      <c r="L2912" s="9">
        <f t="shared" si="136"/>
        <v>42167.841284722221</v>
      </c>
      <c r="M2912" s="10">
        <f t="shared" si="137"/>
        <v>2015</v>
      </c>
      <c r="N2912" t="b">
        <v>0</v>
      </c>
      <c r="O2912">
        <v>1</v>
      </c>
      <c r="P2912" t="b">
        <v>0</v>
      </c>
      <c r="Q2912" t="s">
        <v>8269</v>
      </c>
    </row>
    <row r="2913" spans="1:17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s="9">
        <f t="shared" si="135"/>
        <v>42142.768819444449</v>
      </c>
      <c r="L2913" s="9">
        <f t="shared" si="136"/>
        <v>42182.768819444449</v>
      </c>
      <c r="M2913" s="10">
        <f t="shared" si="137"/>
        <v>2015</v>
      </c>
      <c r="N2913" t="b">
        <v>0</v>
      </c>
      <c r="O2913">
        <v>14</v>
      </c>
      <c r="P2913" t="b">
        <v>0</v>
      </c>
      <c r="Q2913" t="s">
        <v>8269</v>
      </c>
    </row>
    <row r="2914" spans="1:17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s="9">
        <f t="shared" si="135"/>
        <v>42354.131643518514</v>
      </c>
      <c r="L2914" s="9">
        <f t="shared" si="136"/>
        <v>42384.131643518514</v>
      </c>
      <c r="M2914" s="10">
        <f t="shared" si="137"/>
        <v>2016</v>
      </c>
      <c r="N2914" t="b">
        <v>0</v>
      </c>
      <c r="O2914">
        <v>26</v>
      </c>
      <c r="P2914" t="b">
        <v>0</v>
      </c>
      <c r="Q2914" t="s">
        <v>8269</v>
      </c>
    </row>
    <row r="2915" spans="1:17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s="9">
        <f t="shared" si="135"/>
        <v>41828.922905092593</v>
      </c>
      <c r="L2915" s="9">
        <f t="shared" si="136"/>
        <v>41888.922905092593</v>
      </c>
      <c r="M2915" s="10">
        <f t="shared" si="137"/>
        <v>2014</v>
      </c>
      <c r="N2915" t="b">
        <v>0</v>
      </c>
      <c r="O2915">
        <v>2</v>
      </c>
      <c r="P2915" t="b">
        <v>0</v>
      </c>
      <c r="Q2915" t="s">
        <v>8269</v>
      </c>
    </row>
    <row r="2916" spans="1:17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s="9">
        <f t="shared" si="135"/>
        <v>42017.907337962963</v>
      </c>
      <c r="L2916" s="9">
        <f t="shared" si="136"/>
        <v>42077.865671296298</v>
      </c>
      <c r="M2916" s="10">
        <f t="shared" si="137"/>
        <v>2015</v>
      </c>
      <c r="N2916" t="b">
        <v>0</v>
      </c>
      <c r="O2916">
        <v>1</v>
      </c>
      <c r="P2916" t="b">
        <v>0</v>
      </c>
      <c r="Q2916" t="s">
        <v>8269</v>
      </c>
    </row>
    <row r="2917" spans="1:17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s="9">
        <f t="shared" si="135"/>
        <v>42415.398032407407</v>
      </c>
      <c r="L2917" s="9">
        <f t="shared" si="136"/>
        <v>42445.356365740736</v>
      </c>
      <c r="M2917" s="10">
        <f t="shared" si="137"/>
        <v>2016</v>
      </c>
      <c r="N2917" t="b">
        <v>0</v>
      </c>
      <c r="O2917">
        <v>3</v>
      </c>
      <c r="P2917" t="b">
        <v>0</v>
      </c>
      <c r="Q2917" t="s">
        <v>8269</v>
      </c>
    </row>
    <row r="2918" spans="1:17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s="9">
        <f t="shared" si="135"/>
        <v>41755.476724537039</v>
      </c>
      <c r="L2918" s="9">
        <f t="shared" si="136"/>
        <v>41778.476724537039</v>
      </c>
      <c r="M2918" s="10">
        <f t="shared" si="137"/>
        <v>2014</v>
      </c>
      <c r="N2918" t="b">
        <v>0</v>
      </c>
      <c r="O2918">
        <v>7</v>
      </c>
      <c r="P2918" t="b">
        <v>0</v>
      </c>
      <c r="Q2918" t="s">
        <v>8269</v>
      </c>
    </row>
    <row r="2919" spans="1:17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s="9">
        <f t="shared" si="135"/>
        <v>42245.234340277777</v>
      </c>
      <c r="L2919" s="9">
        <f t="shared" si="136"/>
        <v>42263.234340277777</v>
      </c>
      <c r="M2919" s="10">
        <f t="shared" si="137"/>
        <v>2015</v>
      </c>
      <c r="N2919" t="b">
        <v>0</v>
      </c>
      <c r="O2919">
        <v>9</v>
      </c>
      <c r="P2919" t="b">
        <v>0</v>
      </c>
      <c r="Q2919" t="s">
        <v>8269</v>
      </c>
    </row>
    <row r="2920" spans="1:17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s="9">
        <f t="shared" si="135"/>
        <v>42278.629710648151</v>
      </c>
      <c r="L2920" s="9">
        <f t="shared" si="136"/>
        <v>42306.629710648151</v>
      </c>
      <c r="M2920" s="10">
        <f t="shared" si="137"/>
        <v>2015</v>
      </c>
      <c r="N2920" t="b">
        <v>0</v>
      </c>
      <c r="O2920">
        <v>20</v>
      </c>
      <c r="P2920" t="b">
        <v>0</v>
      </c>
      <c r="Q2920" t="s">
        <v>8269</v>
      </c>
    </row>
    <row r="2921" spans="1:17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s="9">
        <f t="shared" si="135"/>
        <v>41826.61954861111</v>
      </c>
      <c r="L2921" s="9">
        <f t="shared" si="136"/>
        <v>41856.61954861111</v>
      </c>
      <c r="M2921" s="10">
        <f t="shared" si="137"/>
        <v>2014</v>
      </c>
      <c r="N2921" t="b">
        <v>0</v>
      </c>
      <c r="O2921">
        <v>6</v>
      </c>
      <c r="P2921" t="b">
        <v>0</v>
      </c>
      <c r="Q2921" t="s">
        <v>8269</v>
      </c>
    </row>
    <row r="2922" spans="1:17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s="9">
        <f t="shared" si="135"/>
        <v>42058.792476851857</v>
      </c>
      <c r="L2922" s="9">
        <f t="shared" si="136"/>
        <v>42088.750810185185</v>
      </c>
      <c r="M2922" s="10">
        <f t="shared" si="137"/>
        <v>2015</v>
      </c>
      <c r="N2922" t="b">
        <v>0</v>
      </c>
      <c r="O2922">
        <v>13</v>
      </c>
      <c r="P2922" t="b">
        <v>0</v>
      </c>
      <c r="Q2922" t="s">
        <v>8269</v>
      </c>
    </row>
    <row r="2923" spans="1:17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s="9">
        <f t="shared" si="135"/>
        <v>41877.886620370373</v>
      </c>
      <c r="L2923" s="9">
        <f t="shared" si="136"/>
        <v>41907.886620370373</v>
      </c>
      <c r="M2923" s="10">
        <f t="shared" si="137"/>
        <v>2014</v>
      </c>
      <c r="N2923" t="b">
        <v>0</v>
      </c>
      <c r="O2923">
        <v>3</v>
      </c>
      <c r="P2923" t="b">
        <v>1</v>
      </c>
      <c r="Q2923" t="s">
        <v>8303</v>
      </c>
    </row>
    <row r="2924" spans="1:17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s="9">
        <f t="shared" si="135"/>
        <v>42097.874155092592</v>
      </c>
      <c r="L2924" s="9">
        <f t="shared" si="136"/>
        <v>42142.874155092592</v>
      </c>
      <c r="M2924" s="10">
        <f t="shared" si="137"/>
        <v>2015</v>
      </c>
      <c r="N2924" t="b">
        <v>0</v>
      </c>
      <c r="O2924">
        <v>6</v>
      </c>
      <c r="P2924" t="b">
        <v>1</v>
      </c>
      <c r="Q2924" t="s">
        <v>8303</v>
      </c>
    </row>
    <row r="2925" spans="1:17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s="9">
        <f t="shared" si="135"/>
        <v>42013.15253472222</v>
      </c>
      <c r="L2925" s="9">
        <f t="shared" si="136"/>
        <v>42028.125</v>
      </c>
      <c r="M2925" s="10">
        <f t="shared" si="137"/>
        <v>2015</v>
      </c>
      <c r="N2925" t="b">
        <v>0</v>
      </c>
      <c r="O2925">
        <v>10</v>
      </c>
      <c r="P2925" t="b">
        <v>1</v>
      </c>
      <c r="Q2925" t="s">
        <v>8303</v>
      </c>
    </row>
    <row r="2926" spans="1:17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s="9">
        <f t="shared" si="135"/>
        <v>42103.556828703702</v>
      </c>
      <c r="L2926" s="9">
        <f t="shared" si="136"/>
        <v>42133.165972222225</v>
      </c>
      <c r="M2926" s="10">
        <f t="shared" si="137"/>
        <v>2015</v>
      </c>
      <c r="N2926" t="b">
        <v>0</v>
      </c>
      <c r="O2926">
        <v>147</v>
      </c>
      <c r="P2926" t="b">
        <v>1</v>
      </c>
      <c r="Q2926" t="s">
        <v>8303</v>
      </c>
    </row>
    <row r="2927" spans="1:17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s="9">
        <f t="shared" si="135"/>
        <v>41863.584120370368</v>
      </c>
      <c r="L2927" s="9">
        <f t="shared" si="136"/>
        <v>41893.584120370368</v>
      </c>
      <c r="M2927" s="10">
        <f t="shared" si="137"/>
        <v>2014</v>
      </c>
      <c r="N2927" t="b">
        <v>0</v>
      </c>
      <c r="O2927">
        <v>199</v>
      </c>
      <c r="P2927" t="b">
        <v>1</v>
      </c>
      <c r="Q2927" t="s">
        <v>8303</v>
      </c>
    </row>
    <row r="2928" spans="1:17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s="9">
        <f t="shared" si="135"/>
        <v>42044.765960648147</v>
      </c>
      <c r="L2928" s="9">
        <f t="shared" si="136"/>
        <v>42058.765960648147</v>
      </c>
      <c r="M2928" s="10">
        <f t="shared" si="137"/>
        <v>2015</v>
      </c>
      <c r="N2928" t="b">
        <v>0</v>
      </c>
      <c r="O2928">
        <v>50</v>
      </c>
      <c r="P2928" t="b">
        <v>1</v>
      </c>
      <c r="Q2928" t="s">
        <v>8303</v>
      </c>
    </row>
    <row r="2929" spans="1:17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s="9">
        <f t="shared" si="135"/>
        <v>41806.669317129628</v>
      </c>
      <c r="L2929" s="9">
        <f t="shared" si="136"/>
        <v>41835.208333333336</v>
      </c>
      <c r="M2929" s="10">
        <f t="shared" si="137"/>
        <v>2014</v>
      </c>
      <c r="N2929" t="b">
        <v>0</v>
      </c>
      <c r="O2929">
        <v>21</v>
      </c>
      <c r="P2929" t="b">
        <v>1</v>
      </c>
      <c r="Q2929" t="s">
        <v>8303</v>
      </c>
    </row>
    <row r="2930" spans="1:17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s="9">
        <f t="shared" si="135"/>
        <v>42403.998217592598</v>
      </c>
      <c r="L2930" s="9">
        <f t="shared" si="136"/>
        <v>42433.998217592598</v>
      </c>
      <c r="M2930" s="10">
        <f t="shared" si="137"/>
        <v>2016</v>
      </c>
      <c r="N2930" t="b">
        <v>0</v>
      </c>
      <c r="O2930">
        <v>24</v>
      </c>
      <c r="P2930" t="b">
        <v>1</v>
      </c>
      <c r="Q2930" t="s">
        <v>8303</v>
      </c>
    </row>
    <row r="2931" spans="1:17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s="9">
        <f t="shared" si="135"/>
        <v>41754.564328703702</v>
      </c>
      <c r="L2931" s="9">
        <f t="shared" si="136"/>
        <v>41784.564328703702</v>
      </c>
      <c r="M2931" s="10">
        <f t="shared" si="137"/>
        <v>2014</v>
      </c>
      <c r="N2931" t="b">
        <v>0</v>
      </c>
      <c r="O2931">
        <v>32</v>
      </c>
      <c r="P2931" t="b">
        <v>1</v>
      </c>
      <c r="Q2931" t="s">
        <v>8303</v>
      </c>
    </row>
    <row r="2932" spans="1:17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s="9">
        <f t="shared" si="135"/>
        <v>42101.584074074075</v>
      </c>
      <c r="L2932" s="9">
        <f t="shared" si="136"/>
        <v>42131.584074074075</v>
      </c>
      <c r="M2932" s="10">
        <f t="shared" si="137"/>
        <v>2015</v>
      </c>
      <c r="N2932" t="b">
        <v>0</v>
      </c>
      <c r="O2932">
        <v>62</v>
      </c>
      <c r="P2932" t="b">
        <v>1</v>
      </c>
      <c r="Q2932" t="s">
        <v>8303</v>
      </c>
    </row>
    <row r="2933" spans="1:17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s="9">
        <f t="shared" si="135"/>
        <v>41872.291238425925</v>
      </c>
      <c r="L2933" s="9">
        <f t="shared" si="136"/>
        <v>41897.255555555559</v>
      </c>
      <c r="M2933" s="10">
        <f t="shared" si="137"/>
        <v>2014</v>
      </c>
      <c r="N2933" t="b">
        <v>0</v>
      </c>
      <c r="O2933">
        <v>9</v>
      </c>
      <c r="P2933" t="b">
        <v>1</v>
      </c>
      <c r="Q2933" t="s">
        <v>8303</v>
      </c>
    </row>
    <row r="2934" spans="1:17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s="9">
        <f t="shared" si="135"/>
        <v>42025.164780092593</v>
      </c>
      <c r="L2934" s="9">
        <f t="shared" si="136"/>
        <v>42056.458333333328</v>
      </c>
      <c r="M2934" s="10">
        <f t="shared" si="137"/>
        <v>2015</v>
      </c>
      <c r="N2934" t="b">
        <v>0</v>
      </c>
      <c r="O2934">
        <v>38</v>
      </c>
      <c r="P2934" t="b">
        <v>1</v>
      </c>
      <c r="Q2934" t="s">
        <v>8303</v>
      </c>
    </row>
    <row r="2935" spans="1:17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s="9">
        <f t="shared" si="135"/>
        <v>42495.956631944442</v>
      </c>
      <c r="L2935" s="9">
        <f t="shared" si="136"/>
        <v>42525.956631944442</v>
      </c>
      <c r="M2935" s="10">
        <f t="shared" si="137"/>
        <v>2016</v>
      </c>
      <c r="N2935" t="b">
        <v>0</v>
      </c>
      <c r="O2935">
        <v>54</v>
      </c>
      <c r="P2935" t="b">
        <v>1</v>
      </c>
      <c r="Q2935" t="s">
        <v>8303</v>
      </c>
    </row>
    <row r="2936" spans="1:17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s="9">
        <f t="shared" si="135"/>
        <v>41775.636157407411</v>
      </c>
      <c r="L2936" s="9">
        <f t="shared" si="136"/>
        <v>41805.636157407411</v>
      </c>
      <c r="M2936" s="10">
        <f t="shared" si="137"/>
        <v>2014</v>
      </c>
      <c r="N2936" t="b">
        <v>0</v>
      </c>
      <c r="O2936">
        <v>37</v>
      </c>
      <c r="P2936" t="b">
        <v>1</v>
      </c>
      <c r="Q2936" t="s">
        <v>8303</v>
      </c>
    </row>
    <row r="2937" spans="1:17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s="9">
        <f t="shared" si="135"/>
        <v>42553.583425925928</v>
      </c>
      <c r="L2937" s="9">
        <f t="shared" si="136"/>
        <v>42611.708333333328</v>
      </c>
      <c r="M2937" s="10">
        <f t="shared" si="137"/>
        <v>2016</v>
      </c>
      <c r="N2937" t="b">
        <v>0</v>
      </c>
      <c r="O2937">
        <v>39</v>
      </c>
      <c r="P2937" t="b">
        <v>1</v>
      </c>
      <c r="Q2937" t="s">
        <v>8303</v>
      </c>
    </row>
    <row r="2938" spans="1:17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s="9">
        <f t="shared" si="135"/>
        <v>41912.650729166664</v>
      </c>
      <c r="L2938" s="9">
        <f t="shared" si="136"/>
        <v>41925.207638888889</v>
      </c>
      <c r="M2938" s="10">
        <f t="shared" si="137"/>
        <v>2014</v>
      </c>
      <c r="N2938" t="b">
        <v>0</v>
      </c>
      <c r="O2938">
        <v>34</v>
      </c>
      <c r="P2938" t="b">
        <v>1</v>
      </c>
      <c r="Q2938" t="s">
        <v>8303</v>
      </c>
    </row>
    <row r="2939" spans="1:17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s="9">
        <f t="shared" si="135"/>
        <v>41803.457326388889</v>
      </c>
      <c r="L2939" s="9">
        <f t="shared" si="136"/>
        <v>41833.457326388889</v>
      </c>
      <c r="M2939" s="10">
        <f t="shared" si="137"/>
        <v>2014</v>
      </c>
      <c r="N2939" t="b">
        <v>0</v>
      </c>
      <c r="O2939">
        <v>55</v>
      </c>
      <c r="P2939" t="b">
        <v>1</v>
      </c>
      <c r="Q2939" t="s">
        <v>8303</v>
      </c>
    </row>
    <row r="2940" spans="1:17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s="9">
        <f t="shared" si="135"/>
        <v>42004.703865740739</v>
      </c>
      <c r="L2940" s="9">
        <f t="shared" si="136"/>
        <v>42034.703865740739</v>
      </c>
      <c r="M2940" s="10">
        <f t="shared" si="137"/>
        <v>2015</v>
      </c>
      <c r="N2940" t="b">
        <v>0</v>
      </c>
      <c r="O2940">
        <v>32</v>
      </c>
      <c r="P2940" t="b">
        <v>1</v>
      </c>
      <c r="Q2940" t="s">
        <v>8303</v>
      </c>
    </row>
    <row r="2941" spans="1:17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s="9">
        <f t="shared" si="135"/>
        <v>41845.809166666666</v>
      </c>
      <c r="L2941" s="9">
        <f t="shared" si="136"/>
        <v>41879.041666666664</v>
      </c>
      <c r="M2941" s="10">
        <f t="shared" si="137"/>
        <v>2014</v>
      </c>
      <c r="N2941" t="b">
        <v>0</v>
      </c>
      <c r="O2941">
        <v>25</v>
      </c>
      <c r="P2941" t="b">
        <v>1</v>
      </c>
      <c r="Q2941" t="s">
        <v>8303</v>
      </c>
    </row>
    <row r="2942" spans="1:17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s="9">
        <f t="shared" si="135"/>
        <v>41982.773356481484</v>
      </c>
      <c r="L2942" s="9">
        <f t="shared" si="136"/>
        <v>42022.773356481484</v>
      </c>
      <c r="M2942" s="10">
        <f t="shared" si="137"/>
        <v>2015</v>
      </c>
      <c r="N2942" t="b">
        <v>0</v>
      </c>
      <c r="O2942">
        <v>33</v>
      </c>
      <c r="P2942" t="b">
        <v>1</v>
      </c>
      <c r="Q2942" t="s">
        <v>8303</v>
      </c>
    </row>
    <row r="2943" spans="1:17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s="9">
        <f t="shared" si="135"/>
        <v>42034.960127314815</v>
      </c>
      <c r="L2943" s="9">
        <f t="shared" si="136"/>
        <v>42064.960127314815</v>
      </c>
      <c r="M2943" s="10">
        <f t="shared" si="137"/>
        <v>2015</v>
      </c>
      <c r="N2943" t="b">
        <v>0</v>
      </c>
      <c r="O2943">
        <v>1</v>
      </c>
      <c r="P2943" t="b">
        <v>0</v>
      </c>
      <c r="Q2943" t="s">
        <v>8301</v>
      </c>
    </row>
    <row r="2944" spans="1:17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s="9">
        <f t="shared" si="135"/>
        <v>42334.803923611107</v>
      </c>
      <c r="L2944" s="9">
        <f t="shared" si="136"/>
        <v>42354.845833333333</v>
      </c>
      <c r="M2944" s="10">
        <f t="shared" si="137"/>
        <v>2015</v>
      </c>
      <c r="N2944" t="b">
        <v>0</v>
      </c>
      <c r="O2944">
        <v>202</v>
      </c>
      <c r="P2944" t="b">
        <v>0</v>
      </c>
      <c r="Q2944" t="s">
        <v>8301</v>
      </c>
    </row>
    <row r="2945" spans="1:17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s="9">
        <f t="shared" si="135"/>
        <v>42077.129398148143</v>
      </c>
      <c r="L2945" s="9">
        <f t="shared" si="136"/>
        <v>42107.129398148143</v>
      </c>
      <c r="M2945" s="10">
        <f t="shared" si="137"/>
        <v>2015</v>
      </c>
      <c r="N2945" t="b">
        <v>0</v>
      </c>
      <c r="O2945">
        <v>0</v>
      </c>
      <c r="P2945" t="b">
        <v>0</v>
      </c>
      <c r="Q2945" t="s">
        <v>8301</v>
      </c>
    </row>
    <row r="2946" spans="1:17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s="9">
        <f t="shared" si="135"/>
        <v>42132.9143287037</v>
      </c>
      <c r="L2946" s="9">
        <f t="shared" si="136"/>
        <v>42162.9143287037</v>
      </c>
      <c r="M2946" s="10">
        <f t="shared" si="137"/>
        <v>2015</v>
      </c>
      <c r="N2946" t="b">
        <v>0</v>
      </c>
      <c r="O2946">
        <v>1</v>
      </c>
      <c r="P2946" t="b">
        <v>0</v>
      </c>
      <c r="Q2946" t="s">
        <v>8301</v>
      </c>
    </row>
    <row r="2947" spans="1:17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s="9">
        <f t="shared" ref="K2947:K3010" si="138">(((J2947/60)/60)/24)+DATE(1970,1,1)</f>
        <v>42118.139583333337</v>
      </c>
      <c r="L2947" s="9">
        <f t="shared" ref="L2947:L3010" si="139">(((I2947/60)/60)/24)+DATE(1970,1,1)</f>
        <v>42148.139583333337</v>
      </c>
      <c r="M2947" s="10">
        <f t="shared" ref="M2947:M3010" si="140">YEAR(L2947)</f>
        <v>2015</v>
      </c>
      <c r="N2947" t="b">
        <v>0</v>
      </c>
      <c r="O2947">
        <v>0</v>
      </c>
      <c r="P2947" t="b">
        <v>0</v>
      </c>
      <c r="Q2947" t="s">
        <v>8301</v>
      </c>
    </row>
    <row r="2948" spans="1:17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s="9">
        <f t="shared" si="138"/>
        <v>42567.531157407408</v>
      </c>
      <c r="L2948" s="9">
        <f t="shared" si="139"/>
        <v>42597.531157407408</v>
      </c>
      <c r="M2948" s="10">
        <f t="shared" si="140"/>
        <v>2016</v>
      </c>
      <c r="N2948" t="b">
        <v>0</v>
      </c>
      <c r="O2948">
        <v>2</v>
      </c>
      <c r="P2948" t="b">
        <v>0</v>
      </c>
      <c r="Q2948" t="s">
        <v>8301</v>
      </c>
    </row>
    <row r="2949" spans="1:17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s="9">
        <f t="shared" si="138"/>
        <v>42649.562118055561</v>
      </c>
      <c r="L2949" s="9">
        <f t="shared" si="139"/>
        <v>42698.715972222228</v>
      </c>
      <c r="M2949" s="10">
        <f t="shared" si="140"/>
        <v>2016</v>
      </c>
      <c r="N2949" t="b">
        <v>0</v>
      </c>
      <c r="O2949">
        <v>13</v>
      </c>
      <c r="P2949" t="b">
        <v>0</v>
      </c>
      <c r="Q2949" t="s">
        <v>8301</v>
      </c>
    </row>
    <row r="2950" spans="1:17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s="9">
        <f t="shared" si="138"/>
        <v>42097.649224537032</v>
      </c>
      <c r="L2950" s="9">
        <f t="shared" si="139"/>
        <v>42157.649224537032</v>
      </c>
      <c r="M2950" s="10">
        <f t="shared" si="140"/>
        <v>2015</v>
      </c>
      <c r="N2950" t="b">
        <v>0</v>
      </c>
      <c r="O2950">
        <v>9</v>
      </c>
      <c r="P2950" t="b">
        <v>0</v>
      </c>
      <c r="Q2950" t="s">
        <v>8301</v>
      </c>
    </row>
    <row r="2951" spans="1:17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s="9">
        <f t="shared" si="138"/>
        <v>42297.823113425926</v>
      </c>
      <c r="L2951" s="9">
        <f t="shared" si="139"/>
        <v>42327.864780092597</v>
      </c>
      <c r="M2951" s="10">
        <f t="shared" si="140"/>
        <v>2015</v>
      </c>
      <c r="N2951" t="b">
        <v>0</v>
      </c>
      <c r="O2951">
        <v>2</v>
      </c>
      <c r="P2951" t="b">
        <v>0</v>
      </c>
      <c r="Q2951" t="s">
        <v>8301</v>
      </c>
    </row>
    <row r="2952" spans="1:17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s="9">
        <f t="shared" si="138"/>
        <v>42362.36518518519</v>
      </c>
      <c r="L2952" s="9">
        <f t="shared" si="139"/>
        <v>42392.36518518519</v>
      </c>
      <c r="M2952" s="10">
        <f t="shared" si="140"/>
        <v>2016</v>
      </c>
      <c r="N2952" t="b">
        <v>0</v>
      </c>
      <c r="O2952">
        <v>0</v>
      </c>
      <c r="P2952" t="b">
        <v>0</v>
      </c>
      <c r="Q2952" t="s">
        <v>8301</v>
      </c>
    </row>
    <row r="2953" spans="1:17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s="9">
        <f t="shared" si="138"/>
        <v>41872.802928240737</v>
      </c>
      <c r="L2953" s="9">
        <f t="shared" si="139"/>
        <v>41917.802928240737</v>
      </c>
      <c r="M2953" s="10">
        <f t="shared" si="140"/>
        <v>2014</v>
      </c>
      <c r="N2953" t="b">
        <v>0</v>
      </c>
      <c r="O2953">
        <v>58</v>
      </c>
      <c r="P2953" t="b">
        <v>0</v>
      </c>
      <c r="Q2953" t="s">
        <v>8301</v>
      </c>
    </row>
    <row r="2954" spans="1:17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s="9">
        <f t="shared" si="138"/>
        <v>42628.690266203703</v>
      </c>
      <c r="L2954" s="9">
        <f t="shared" si="139"/>
        <v>42660.166666666672</v>
      </c>
      <c r="M2954" s="10">
        <f t="shared" si="140"/>
        <v>2016</v>
      </c>
      <c r="N2954" t="b">
        <v>0</v>
      </c>
      <c r="O2954">
        <v>8</v>
      </c>
      <c r="P2954" t="b">
        <v>0</v>
      </c>
      <c r="Q2954" t="s">
        <v>8301</v>
      </c>
    </row>
    <row r="2955" spans="1:17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s="9">
        <f t="shared" si="138"/>
        <v>42255.791909722218</v>
      </c>
      <c r="L2955" s="9">
        <f t="shared" si="139"/>
        <v>42285.791909722218</v>
      </c>
      <c r="M2955" s="10">
        <f t="shared" si="140"/>
        <v>2015</v>
      </c>
      <c r="N2955" t="b">
        <v>0</v>
      </c>
      <c r="O2955">
        <v>3</v>
      </c>
      <c r="P2955" t="b">
        <v>0</v>
      </c>
      <c r="Q2955" t="s">
        <v>8301</v>
      </c>
    </row>
    <row r="2956" spans="1:17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s="9">
        <f t="shared" si="138"/>
        <v>42790.583368055552</v>
      </c>
      <c r="L2956" s="9">
        <f t="shared" si="139"/>
        <v>42810.541701388895</v>
      </c>
      <c r="M2956" s="10">
        <f t="shared" si="140"/>
        <v>2017</v>
      </c>
      <c r="N2956" t="b">
        <v>0</v>
      </c>
      <c r="O2956">
        <v>0</v>
      </c>
      <c r="P2956" t="b">
        <v>0</v>
      </c>
      <c r="Q2956" t="s">
        <v>8301</v>
      </c>
    </row>
    <row r="2957" spans="1:17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s="9">
        <f t="shared" si="138"/>
        <v>42141.741307870368</v>
      </c>
      <c r="L2957" s="9">
        <f t="shared" si="139"/>
        <v>42171.741307870368</v>
      </c>
      <c r="M2957" s="10">
        <f t="shared" si="140"/>
        <v>2015</v>
      </c>
      <c r="N2957" t="b">
        <v>0</v>
      </c>
      <c r="O2957">
        <v>11</v>
      </c>
      <c r="P2957" t="b">
        <v>0</v>
      </c>
      <c r="Q2957" t="s">
        <v>8301</v>
      </c>
    </row>
    <row r="2958" spans="1:17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s="9">
        <f t="shared" si="138"/>
        <v>42464.958912037036</v>
      </c>
      <c r="L2958" s="9">
        <f t="shared" si="139"/>
        <v>42494.958912037036</v>
      </c>
      <c r="M2958" s="10">
        <f t="shared" si="140"/>
        <v>2016</v>
      </c>
      <c r="N2958" t="b">
        <v>0</v>
      </c>
      <c r="O2958">
        <v>20</v>
      </c>
      <c r="P2958" t="b">
        <v>0</v>
      </c>
      <c r="Q2958" t="s">
        <v>8301</v>
      </c>
    </row>
    <row r="2959" spans="1:17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s="9">
        <f t="shared" si="138"/>
        <v>42031.011249999996</v>
      </c>
      <c r="L2959" s="9">
        <f t="shared" si="139"/>
        <v>42090.969583333332</v>
      </c>
      <c r="M2959" s="10">
        <f t="shared" si="140"/>
        <v>2015</v>
      </c>
      <c r="N2959" t="b">
        <v>0</v>
      </c>
      <c r="O2959">
        <v>3</v>
      </c>
      <c r="P2959" t="b">
        <v>0</v>
      </c>
      <c r="Q2959" t="s">
        <v>8301</v>
      </c>
    </row>
    <row r="2960" spans="1:17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s="9">
        <f t="shared" si="138"/>
        <v>42438.779131944444</v>
      </c>
      <c r="L2960" s="9">
        <f t="shared" si="139"/>
        <v>42498.73746527778</v>
      </c>
      <c r="M2960" s="10">
        <f t="shared" si="140"/>
        <v>2016</v>
      </c>
      <c r="N2960" t="b">
        <v>0</v>
      </c>
      <c r="O2960">
        <v>0</v>
      </c>
      <c r="P2960" t="b">
        <v>0</v>
      </c>
      <c r="Q2960" t="s">
        <v>8301</v>
      </c>
    </row>
    <row r="2961" spans="1:17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s="9">
        <f t="shared" si="138"/>
        <v>42498.008391203708</v>
      </c>
      <c r="L2961" s="9">
        <f t="shared" si="139"/>
        <v>42528.008391203708</v>
      </c>
      <c r="M2961" s="10">
        <f t="shared" si="140"/>
        <v>2016</v>
      </c>
      <c r="N2961" t="b">
        <v>0</v>
      </c>
      <c r="O2961">
        <v>0</v>
      </c>
      <c r="P2961" t="b">
        <v>0</v>
      </c>
      <c r="Q2961" t="s">
        <v>8301</v>
      </c>
    </row>
    <row r="2962" spans="1:17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s="9">
        <f t="shared" si="138"/>
        <v>41863.757210648146</v>
      </c>
      <c r="L2962" s="9">
        <f t="shared" si="139"/>
        <v>41893.757210648146</v>
      </c>
      <c r="M2962" s="10">
        <f t="shared" si="140"/>
        <v>2014</v>
      </c>
      <c r="N2962" t="b">
        <v>0</v>
      </c>
      <c r="O2962">
        <v>0</v>
      </c>
      <c r="P2962" t="b">
        <v>0</v>
      </c>
      <c r="Q2962" t="s">
        <v>8301</v>
      </c>
    </row>
    <row r="2963" spans="1:17" ht="60" hidden="1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s="9">
        <f t="shared" si="138"/>
        <v>42061.212488425925</v>
      </c>
      <c r="L2963" s="9">
        <f t="shared" si="139"/>
        <v>42089.166666666672</v>
      </c>
      <c r="M2963" s="10">
        <f t="shared" si="140"/>
        <v>2015</v>
      </c>
      <c r="N2963" t="b">
        <v>0</v>
      </c>
      <c r="O2963">
        <v>108</v>
      </c>
      <c r="P2963" t="b">
        <v>1</v>
      </c>
      <c r="Q2963" t="s">
        <v>8269</v>
      </c>
    </row>
    <row r="2964" spans="1:17" ht="60" hidden="1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s="9">
        <f t="shared" si="138"/>
        <v>42036.24428240741</v>
      </c>
      <c r="L2964" s="9">
        <f t="shared" si="139"/>
        <v>42064.290972222225</v>
      </c>
      <c r="M2964" s="10">
        <f t="shared" si="140"/>
        <v>2015</v>
      </c>
      <c r="N2964" t="b">
        <v>0</v>
      </c>
      <c r="O2964">
        <v>20</v>
      </c>
      <c r="P2964" t="b">
        <v>1</v>
      </c>
      <c r="Q2964" t="s">
        <v>8269</v>
      </c>
    </row>
    <row r="2965" spans="1:17" ht="60" hidden="1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s="9">
        <f t="shared" si="138"/>
        <v>42157.470185185186</v>
      </c>
      <c r="L2965" s="9">
        <f t="shared" si="139"/>
        <v>42187.470185185186</v>
      </c>
      <c r="M2965" s="10">
        <f t="shared" si="140"/>
        <v>2015</v>
      </c>
      <c r="N2965" t="b">
        <v>0</v>
      </c>
      <c r="O2965">
        <v>98</v>
      </c>
      <c r="P2965" t="b">
        <v>1</v>
      </c>
      <c r="Q2965" t="s">
        <v>8269</v>
      </c>
    </row>
    <row r="2966" spans="1:17" ht="60" hidden="1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s="9">
        <f t="shared" si="138"/>
        <v>41827.909942129627</v>
      </c>
      <c r="L2966" s="9">
        <f t="shared" si="139"/>
        <v>41857.897222222222</v>
      </c>
      <c r="M2966" s="10">
        <f t="shared" si="140"/>
        <v>2014</v>
      </c>
      <c r="N2966" t="b">
        <v>0</v>
      </c>
      <c r="O2966">
        <v>196</v>
      </c>
      <c r="P2966" t="b">
        <v>1</v>
      </c>
      <c r="Q2966" t="s">
        <v>8269</v>
      </c>
    </row>
    <row r="2967" spans="1:17" ht="60" hidden="1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s="9">
        <f t="shared" si="138"/>
        <v>42162.729548611111</v>
      </c>
      <c r="L2967" s="9">
        <f t="shared" si="139"/>
        <v>42192.729548611111</v>
      </c>
      <c r="M2967" s="10">
        <f t="shared" si="140"/>
        <v>2015</v>
      </c>
      <c r="N2967" t="b">
        <v>0</v>
      </c>
      <c r="O2967">
        <v>39</v>
      </c>
      <c r="P2967" t="b">
        <v>1</v>
      </c>
      <c r="Q2967" t="s">
        <v>8269</v>
      </c>
    </row>
    <row r="2968" spans="1:17" ht="60" hidden="1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s="9">
        <f t="shared" si="138"/>
        <v>42233.738564814819</v>
      </c>
      <c r="L2968" s="9">
        <f t="shared" si="139"/>
        <v>42263.738564814819</v>
      </c>
      <c r="M2968" s="10">
        <f t="shared" si="140"/>
        <v>2015</v>
      </c>
      <c r="N2968" t="b">
        <v>0</v>
      </c>
      <c r="O2968">
        <v>128</v>
      </c>
      <c r="P2968" t="b">
        <v>1</v>
      </c>
      <c r="Q2968" t="s">
        <v>8269</v>
      </c>
    </row>
    <row r="2969" spans="1:17" ht="45" hidden="1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s="9">
        <f t="shared" si="138"/>
        <v>42042.197824074072</v>
      </c>
      <c r="L2969" s="9">
        <f t="shared" si="139"/>
        <v>42072.156157407408</v>
      </c>
      <c r="M2969" s="10">
        <f t="shared" si="140"/>
        <v>2015</v>
      </c>
      <c r="N2969" t="b">
        <v>0</v>
      </c>
      <c r="O2969">
        <v>71</v>
      </c>
      <c r="P2969" t="b">
        <v>1</v>
      </c>
      <c r="Q2969" t="s">
        <v>8269</v>
      </c>
    </row>
    <row r="2970" spans="1:17" ht="30" hidden="1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s="9">
        <f t="shared" si="138"/>
        <v>42585.523842592593</v>
      </c>
      <c r="L2970" s="9">
        <f t="shared" si="139"/>
        <v>42599.165972222225</v>
      </c>
      <c r="M2970" s="10">
        <f t="shared" si="140"/>
        <v>2016</v>
      </c>
      <c r="N2970" t="b">
        <v>0</v>
      </c>
      <c r="O2970">
        <v>47</v>
      </c>
      <c r="P2970" t="b">
        <v>1</v>
      </c>
      <c r="Q2970" t="s">
        <v>8269</v>
      </c>
    </row>
    <row r="2971" spans="1:17" ht="60" hidden="1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s="9">
        <f t="shared" si="138"/>
        <v>42097.786493055552</v>
      </c>
      <c r="L2971" s="9">
        <f t="shared" si="139"/>
        <v>42127.952083333337</v>
      </c>
      <c r="M2971" s="10">
        <f t="shared" si="140"/>
        <v>2015</v>
      </c>
      <c r="N2971" t="b">
        <v>0</v>
      </c>
      <c r="O2971">
        <v>17</v>
      </c>
      <c r="P2971" t="b">
        <v>1</v>
      </c>
      <c r="Q2971" t="s">
        <v>8269</v>
      </c>
    </row>
    <row r="2972" spans="1:17" ht="45" hidden="1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s="9">
        <f t="shared" si="138"/>
        <v>41808.669571759259</v>
      </c>
      <c r="L2972" s="9">
        <f t="shared" si="139"/>
        <v>41838.669571759259</v>
      </c>
      <c r="M2972" s="10">
        <f t="shared" si="140"/>
        <v>2014</v>
      </c>
      <c r="N2972" t="b">
        <v>0</v>
      </c>
      <c r="O2972">
        <v>91</v>
      </c>
      <c r="P2972" t="b">
        <v>1</v>
      </c>
      <c r="Q2972" t="s">
        <v>8269</v>
      </c>
    </row>
    <row r="2973" spans="1:17" ht="60" hidden="1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s="9">
        <f t="shared" si="138"/>
        <v>41852.658310185187</v>
      </c>
      <c r="L2973" s="9">
        <f t="shared" si="139"/>
        <v>41882.658310185187</v>
      </c>
      <c r="M2973" s="10">
        <f t="shared" si="140"/>
        <v>2014</v>
      </c>
      <c r="N2973" t="b">
        <v>0</v>
      </c>
      <c r="O2973">
        <v>43</v>
      </c>
      <c r="P2973" t="b">
        <v>1</v>
      </c>
      <c r="Q2973" t="s">
        <v>8269</v>
      </c>
    </row>
    <row r="2974" spans="1:17" ht="30" hidden="1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s="9">
        <f t="shared" si="138"/>
        <v>42694.110185185185</v>
      </c>
      <c r="L2974" s="9">
        <f t="shared" si="139"/>
        <v>42709.041666666672</v>
      </c>
      <c r="M2974" s="10">
        <f t="shared" si="140"/>
        <v>2016</v>
      </c>
      <c r="N2974" t="b">
        <v>0</v>
      </c>
      <c r="O2974">
        <v>17</v>
      </c>
      <c r="P2974" t="b">
        <v>1</v>
      </c>
      <c r="Q2974" t="s">
        <v>8269</v>
      </c>
    </row>
    <row r="2975" spans="1:17" ht="60" hidden="1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s="9">
        <f t="shared" si="138"/>
        <v>42341.818379629629</v>
      </c>
      <c r="L2975" s="9">
        <f t="shared" si="139"/>
        <v>42370.166666666672</v>
      </c>
      <c r="M2975" s="10">
        <f t="shared" si="140"/>
        <v>2016</v>
      </c>
      <c r="N2975" t="b">
        <v>0</v>
      </c>
      <c r="O2975">
        <v>33</v>
      </c>
      <c r="P2975" t="b">
        <v>1</v>
      </c>
      <c r="Q2975" t="s">
        <v>8269</v>
      </c>
    </row>
    <row r="2976" spans="1:17" ht="60" hidden="1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s="9">
        <f t="shared" si="138"/>
        <v>41880.061006944445</v>
      </c>
      <c r="L2976" s="9">
        <f t="shared" si="139"/>
        <v>41908.065972222219</v>
      </c>
      <c r="M2976" s="10">
        <f t="shared" si="140"/>
        <v>2014</v>
      </c>
      <c r="N2976" t="b">
        <v>0</v>
      </c>
      <c r="O2976">
        <v>87</v>
      </c>
      <c r="P2976" t="b">
        <v>1</v>
      </c>
      <c r="Q2976" t="s">
        <v>8269</v>
      </c>
    </row>
    <row r="2977" spans="1:17" ht="60" hidden="1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s="9">
        <f t="shared" si="138"/>
        <v>41941.683865740742</v>
      </c>
      <c r="L2977" s="9">
        <f t="shared" si="139"/>
        <v>41970.125</v>
      </c>
      <c r="M2977" s="10">
        <f t="shared" si="140"/>
        <v>2014</v>
      </c>
      <c r="N2977" t="b">
        <v>0</v>
      </c>
      <c r="O2977">
        <v>113</v>
      </c>
      <c r="P2977" t="b">
        <v>1</v>
      </c>
      <c r="Q2977" t="s">
        <v>8269</v>
      </c>
    </row>
    <row r="2978" spans="1:17" ht="45" hidden="1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s="9">
        <f t="shared" si="138"/>
        <v>42425.730671296296</v>
      </c>
      <c r="L2978" s="9">
        <f t="shared" si="139"/>
        <v>42442.5</v>
      </c>
      <c r="M2978" s="10">
        <f t="shared" si="140"/>
        <v>2016</v>
      </c>
      <c r="N2978" t="b">
        <v>0</v>
      </c>
      <c r="O2978">
        <v>14</v>
      </c>
      <c r="P2978" t="b">
        <v>1</v>
      </c>
      <c r="Q2978" t="s">
        <v>8269</v>
      </c>
    </row>
    <row r="2979" spans="1:17" ht="60" hidden="1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s="9">
        <f t="shared" si="138"/>
        <v>42026.88118055556</v>
      </c>
      <c r="L2979" s="9">
        <f t="shared" si="139"/>
        <v>42086.093055555553</v>
      </c>
      <c r="M2979" s="10">
        <f t="shared" si="140"/>
        <v>2015</v>
      </c>
      <c r="N2979" t="b">
        <v>0</v>
      </c>
      <c r="O2979">
        <v>30</v>
      </c>
      <c r="P2979" t="b">
        <v>1</v>
      </c>
      <c r="Q2979" t="s">
        <v>8269</v>
      </c>
    </row>
    <row r="2980" spans="1:17" ht="60" hidden="1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s="9">
        <f t="shared" si="138"/>
        <v>41922.640590277777</v>
      </c>
      <c r="L2980" s="9">
        <f t="shared" si="139"/>
        <v>41932.249305555553</v>
      </c>
      <c r="M2980" s="10">
        <f t="shared" si="140"/>
        <v>2014</v>
      </c>
      <c r="N2980" t="b">
        <v>0</v>
      </c>
      <c r="O2980">
        <v>16</v>
      </c>
      <c r="P2980" t="b">
        <v>1</v>
      </c>
      <c r="Q2980" t="s">
        <v>8269</v>
      </c>
    </row>
    <row r="2981" spans="1:17" ht="60" hidden="1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s="9">
        <f t="shared" si="138"/>
        <v>41993.824340277773</v>
      </c>
      <c r="L2981" s="9">
        <f t="shared" si="139"/>
        <v>42010.25</v>
      </c>
      <c r="M2981" s="10">
        <f t="shared" si="140"/>
        <v>2015</v>
      </c>
      <c r="N2981" t="b">
        <v>0</v>
      </c>
      <c r="O2981">
        <v>46</v>
      </c>
      <c r="P2981" t="b">
        <v>1</v>
      </c>
      <c r="Q2981" t="s">
        <v>8269</v>
      </c>
    </row>
    <row r="2982" spans="1:17" ht="45" hidden="1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s="9">
        <f t="shared" si="138"/>
        <v>42219.915856481486</v>
      </c>
      <c r="L2982" s="9">
        <f t="shared" si="139"/>
        <v>42240.083333333328</v>
      </c>
      <c r="M2982" s="10">
        <f t="shared" si="140"/>
        <v>2015</v>
      </c>
      <c r="N2982" t="b">
        <v>0</v>
      </c>
      <c r="O2982">
        <v>24</v>
      </c>
      <c r="P2982" t="b">
        <v>1</v>
      </c>
      <c r="Q2982" t="s">
        <v>8269</v>
      </c>
    </row>
    <row r="2983" spans="1:17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s="9">
        <f t="shared" si="138"/>
        <v>42225.559675925921</v>
      </c>
      <c r="L2983" s="9">
        <f t="shared" si="139"/>
        <v>42270.559675925921</v>
      </c>
      <c r="M2983" s="10">
        <f t="shared" si="140"/>
        <v>2015</v>
      </c>
      <c r="N2983" t="b">
        <v>1</v>
      </c>
      <c r="O2983">
        <v>97</v>
      </c>
      <c r="P2983" t="b">
        <v>1</v>
      </c>
      <c r="Q2983" t="s">
        <v>8301</v>
      </c>
    </row>
    <row r="2984" spans="1:17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s="9">
        <f t="shared" si="138"/>
        <v>42381.686840277776</v>
      </c>
      <c r="L2984" s="9">
        <f t="shared" si="139"/>
        <v>42411.686840277776</v>
      </c>
      <c r="M2984" s="10">
        <f t="shared" si="140"/>
        <v>2016</v>
      </c>
      <c r="N2984" t="b">
        <v>1</v>
      </c>
      <c r="O2984">
        <v>59</v>
      </c>
      <c r="P2984" t="b">
        <v>1</v>
      </c>
      <c r="Q2984" t="s">
        <v>8301</v>
      </c>
    </row>
    <row r="2985" spans="1:17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s="9">
        <f t="shared" si="138"/>
        <v>41894.632361111115</v>
      </c>
      <c r="L2985" s="9">
        <f t="shared" si="139"/>
        <v>41954.674027777779</v>
      </c>
      <c r="M2985" s="10">
        <f t="shared" si="140"/>
        <v>2014</v>
      </c>
      <c r="N2985" t="b">
        <v>1</v>
      </c>
      <c r="O2985">
        <v>1095</v>
      </c>
      <c r="P2985" t="b">
        <v>1</v>
      </c>
      <c r="Q2985" t="s">
        <v>8301</v>
      </c>
    </row>
    <row r="2986" spans="1:17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s="9">
        <f t="shared" si="138"/>
        <v>42576.278715277775</v>
      </c>
      <c r="L2986" s="9">
        <f t="shared" si="139"/>
        <v>42606.278715277775</v>
      </c>
      <c r="M2986" s="10">
        <f t="shared" si="140"/>
        <v>2016</v>
      </c>
      <c r="N2986" t="b">
        <v>1</v>
      </c>
      <c r="O2986">
        <v>218</v>
      </c>
      <c r="P2986" t="b">
        <v>1</v>
      </c>
      <c r="Q2986" t="s">
        <v>8301</v>
      </c>
    </row>
    <row r="2987" spans="1:17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s="9">
        <f t="shared" si="138"/>
        <v>42654.973703703698</v>
      </c>
      <c r="L2987" s="9">
        <f t="shared" si="139"/>
        <v>42674.166666666672</v>
      </c>
      <c r="M2987" s="10">
        <f t="shared" si="140"/>
        <v>2016</v>
      </c>
      <c r="N2987" t="b">
        <v>0</v>
      </c>
      <c r="O2987">
        <v>111</v>
      </c>
      <c r="P2987" t="b">
        <v>1</v>
      </c>
      <c r="Q2987" t="s">
        <v>8301</v>
      </c>
    </row>
    <row r="2988" spans="1:17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s="9">
        <f t="shared" si="138"/>
        <v>42431.500069444446</v>
      </c>
      <c r="L2988" s="9">
        <f t="shared" si="139"/>
        <v>42491.458402777775</v>
      </c>
      <c r="M2988" s="10">
        <f t="shared" si="140"/>
        <v>2016</v>
      </c>
      <c r="N2988" t="b">
        <v>0</v>
      </c>
      <c r="O2988">
        <v>56</v>
      </c>
      <c r="P2988" t="b">
        <v>1</v>
      </c>
      <c r="Q2988" t="s">
        <v>8301</v>
      </c>
    </row>
    <row r="2989" spans="1:17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s="9">
        <f t="shared" si="138"/>
        <v>42627.307303240741</v>
      </c>
      <c r="L2989" s="9">
        <f t="shared" si="139"/>
        <v>42656</v>
      </c>
      <c r="M2989" s="10">
        <f t="shared" si="140"/>
        <v>2016</v>
      </c>
      <c r="N2989" t="b">
        <v>0</v>
      </c>
      <c r="O2989">
        <v>265</v>
      </c>
      <c r="P2989" t="b">
        <v>1</v>
      </c>
      <c r="Q2989" t="s">
        <v>8301</v>
      </c>
    </row>
    <row r="2990" spans="1:17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s="9">
        <f t="shared" si="138"/>
        <v>42511.362048611118</v>
      </c>
      <c r="L2990" s="9">
        <f t="shared" si="139"/>
        <v>42541.362048611118</v>
      </c>
      <c r="M2990" s="10">
        <f t="shared" si="140"/>
        <v>2016</v>
      </c>
      <c r="N2990" t="b">
        <v>0</v>
      </c>
      <c r="O2990">
        <v>28</v>
      </c>
      <c r="P2990" t="b">
        <v>1</v>
      </c>
      <c r="Q2990" t="s">
        <v>8301</v>
      </c>
    </row>
    <row r="2991" spans="1:17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s="9">
        <f t="shared" si="138"/>
        <v>42337.02039351852</v>
      </c>
      <c r="L2991" s="9">
        <f t="shared" si="139"/>
        <v>42359.207638888889</v>
      </c>
      <c r="M2991" s="10">
        <f t="shared" si="140"/>
        <v>2015</v>
      </c>
      <c r="N2991" t="b">
        <v>0</v>
      </c>
      <c r="O2991">
        <v>364</v>
      </c>
      <c r="P2991" t="b">
        <v>1</v>
      </c>
      <c r="Q2991" t="s">
        <v>8301</v>
      </c>
    </row>
    <row r="2992" spans="1:17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s="9">
        <f t="shared" si="138"/>
        <v>42341.57430555555</v>
      </c>
      <c r="L2992" s="9">
        <f t="shared" si="139"/>
        <v>42376.57430555555</v>
      </c>
      <c r="M2992" s="10">
        <f t="shared" si="140"/>
        <v>2016</v>
      </c>
      <c r="N2992" t="b">
        <v>0</v>
      </c>
      <c r="O2992">
        <v>27</v>
      </c>
      <c r="P2992" t="b">
        <v>1</v>
      </c>
      <c r="Q2992" t="s">
        <v>8301</v>
      </c>
    </row>
    <row r="2993" spans="1:17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s="9">
        <f t="shared" si="138"/>
        <v>42740.837152777778</v>
      </c>
      <c r="L2993" s="9">
        <f t="shared" si="139"/>
        <v>42762.837152777778</v>
      </c>
      <c r="M2993" s="10">
        <f t="shared" si="140"/>
        <v>2017</v>
      </c>
      <c r="N2993" t="b">
        <v>0</v>
      </c>
      <c r="O2993">
        <v>93</v>
      </c>
      <c r="P2993" t="b">
        <v>1</v>
      </c>
      <c r="Q2993" t="s">
        <v>8301</v>
      </c>
    </row>
    <row r="2994" spans="1:17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s="9">
        <f t="shared" si="138"/>
        <v>42622.767476851848</v>
      </c>
      <c r="L2994" s="9">
        <f t="shared" si="139"/>
        <v>42652.767476851848</v>
      </c>
      <c r="M2994" s="10">
        <f t="shared" si="140"/>
        <v>2016</v>
      </c>
      <c r="N2994" t="b">
        <v>0</v>
      </c>
      <c r="O2994">
        <v>64</v>
      </c>
      <c r="P2994" t="b">
        <v>1</v>
      </c>
      <c r="Q2994" t="s">
        <v>8301</v>
      </c>
    </row>
    <row r="2995" spans="1:17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s="9">
        <f t="shared" si="138"/>
        <v>42390.838738425926</v>
      </c>
      <c r="L2995" s="9">
        <f t="shared" si="139"/>
        <v>42420.838738425926</v>
      </c>
      <c r="M2995" s="10">
        <f t="shared" si="140"/>
        <v>2016</v>
      </c>
      <c r="N2995" t="b">
        <v>0</v>
      </c>
      <c r="O2995">
        <v>22</v>
      </c>
      <c r="P2995" t="b">
        <v>1</v>
      </c>
      <c r="Q2995" t="s">
        <v>8301</v>
      </c>
    </row>
    <row r="2996" spans="1:17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s="9">
        <f t="shared" si="138"/>
        <v>41885.478842592594</v>
      </c>
      <c r="L2996" s="9">
        <f t="shared" si="139"/>
        <v>41915.478842592594</v>
      </c>
      <c r="M2996" s="10">
        <f t="shared" si="140"/>
        <v>2014</v>
      </c>
      <c r="N2996" t="b">
        <v>0</v>
      </c>
      <c r="O2996">
        <v>59</v>
      </c>
      <c r="P2996" t="b">
        <v>1</v>
      </c>
      <c r="Q2996" t="s">
        <v>8301</v>
      </c>
    </row>
    <row r="2997" spans="1:17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s="9">
        <f t="shared" si="138"/>
        <v>42724.665173611109</v>
      </c>
      <c r="L2997" s="9">
        <f t="shared" si="139"/>
        <v>42754.665173611109</v>
      </c>
      <c r="M2997" s="10">
        <f t="shared" si="140"/>
        <v>2017</v>
      </c>
      <c r="N2997" t="b">
        <v>0</v>
      </c>
      <c r="O2997">
        <v>249</v>
      </c>
      <c r="P2997" t="b">
        <v>1</v>
      </c>
      <c r="Q2997" t="s">
        <v>8301</v>
      </c>
    </row>
    <row r="2998" spans="1:17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s="9">
        <f t="shared" si="138"/>
        <v>42090.912500000006</v>
      </c>
      <c r="L2998" s="9">
        <f t="shared" si="139"/>
        <v>42150.912500000006</v>
      </c>
      <c r="M2998" s="10">
        <f t="shared" si="140"/>
        <v>2015</v>
      </c>
      <c r="N2998" t="b">
        <v>0</v>
      </c>
      <c r="O2998">
        <v>392</v>
      </c>
      <c r="P2998" t="b">
        <v>1</v>
      </c>
      <c r="Q2998" t="s">
        <v>8301</v>
      </c>
    </row>
    <row r="2999" spans="1:17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s="9">
        <f t="shared" si="138"/>
        <v>42775.733715277776</v>
      </c>
      <c r="L2999" s="9">
        <f t="shared" si="139"/>
        <v>42793.207638888889</v>
      </c>
      <c r="M2999" s="10">
        <f t="shared" si="140"/>
        <v>2017</v>
      </c>
      <c r="N2999" t="b">
        <v>0</v>
      </c>
      <c r="O2999">
        <v>115</v>
      </c>
      <c r="P2999" t="b">
        <v>1</v>
      </c>
      <c r="Q2999" t="s">
        <v>8301</v>
      </c>
    </row>
    <row r="3000" spans="1:17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s="9">
        <f t="shared" si="138"/>
        <v>41778.193622685183</v>
      </c>
      <c r="L3000" s="9">
        <f t="shared" si="139"/>
        <v>41806.184027777781</v>
      </c>
      <c r="M3000" s="10">
        <f t="shared" si="140"/>
        <v>2014</v>
      </c>
      <c r="N3000" t="b">
        <v>0</v>
      </c>
      <c r="O3000">
        <v>433</v>
      </c>
      <c r="P3000" t="b">
        <v>1</v>
      </c>
      <c r="Q3000" t="s">
        <v>8301</v>
      </c>
    </row>
    <row r="3001" spans="1:17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s="9">
        <f t="shared" si="138"/>
        <v>42780.740277777775</v>
      </c>
      <c r="L3001" s="9">
        <f t="shared" si="139"/>
        <v>42795.083333333328</v>
      </c>
      <c r="M3001" s="10">
        <f t="shared" si="140"/>
        <v>2017</v>
      </c>
      <c r="N3001" t="b">
        <v>0</v>
      </c>
      <c r="O3001">
        <v>20</v>
      </c>
      <c r="P3001" t="b">
        <v>1</v>
      </c>
      <c r="Q3001" t="s">
        <v>8301</v>
      </c>
    </row>
    <row r="3002" spans="1:17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s="9">
        <f t="shared" si="138"/>
        <v>42752.827199074076</v>
      </c>
      <c r="L3002" s="9">
        <f t="shared" si="139"/>
        <v>42766.75</v>
      </c>
      <c r="M3002" s="10">
        <f t="shared" si="140"/>
        <v>2017</v>
      </c>
      <c r="N3002" t="b">
        <v>0</v>
      </c>
      <c r="O3002">
        <v>8</v>
      </c>
      <c r="P3002" t="b">
        <v>1</v>
      </c>
      <c r="Q3002" t="s">
        <v>8301</v>
      </c>
    </row>
    <row r="3003" spans="1:17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s="9">
        <f t="shared" si="138"/>
        <v>42534.895625000005</v>
      </c>
      <c r="L3003" s="9">
        <f t="shared" si="139"/>
        <v>42564.895625000005</v>
      </c>
      <c r="M3003" s="10">
        <f t="shared" si="140"/>
        <v>2016</v>
      </c>
      <c r="N3003" t="b">
        <v>0</v>
      </c>
      <c r="O3003">
        <v>175</v>
      </c>
      <c r="P3003" t="b">
        <v>1</v>
      </c>
      <c r="Q3003" t="s">
        <v>8301</v>
      </c>
    </row>
    <row r="3004" spans="1:17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s="9">
        <f t="shared" si="138"/>
        <v>41239.83625</v>
      </c>
      <c r="L3004" s="9">
        <f t="shared" si="139"/>
        <v>41269.83625</v>
      </c>
      <c r="M3004" s="10">
        <f t="shared" si="140"/>
        <v>2012</v>
      </c>
      <c r="N3004" t="b">
        <v>0</v>
      </c>
      <c r="O3004">
        <v>104</v>
      </c>
      <c r="P3004" t="b">
        <v>1</v>
      </c>
      <c r="Q3004" t="s">
        <v>8301</v>
      </c>
    </row>
    <row r="3005" spans="1:17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s="9">
        <f t="shared" si="138"/>
        <v>42398.849259259259</v>
      </c>
      <c r="L3005" s="9">
        <f t="shared" si="139"/>
        <v>42430.249305555553</v>
      </c>
      <c r="M3005" s="10">
        <f t="shared" si="140"/>
        <v>2016</v>
      </c>
      <c r="N3005" t="b">
        <v>0</v>
      </c>
      <c r="O3005">
        <v>17</v>
      </c>
      <c r="P3005" t="b">
        <v>1</v>
      </c>
      <c r="Q3005" t="s">
        <v>8301</v>
      </c>
    </row>
    <row r="3006" spans="1:17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s="9">
        <f t="shared" si="138"/>
        <v>41928.881064814814</v>
      </c>
      <c r="L3006" s="9">
        <f t="shared" si="139"/>
        <v>41958.922731481478</v>
      </c>
      <c r="M3006" s="10">
        <f t="shared" si="140"/>
        <v>2014</v>
      </c>
      <c r="N3006" t="b">
        <v>0</v>
      </c>
      <c r="O3006">
        <v>277</v>
      </c>
      <c r="P3006" t="b">
        <v>1</v>
      </c>
      <c r="Q3006" t="s">
        <v>8301</v>
      </c>
    </row>
    <row r="3007" spans="1:17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s="9">
        <f t="shared" si="138"/>
        <v>41888.674826388888</v>
      </c>
      <c r="L3007" s="9">
        <f t="shared" si="139"/>
        <v>41918.674826388888</v>
      </c>
      <c r="M3007" s="10">
        <f t="shared" si="140"/>
        <v>2014</v>
      </c>
      <c r="N3007" t="b">
        <v>0</v>
      </c>
      <c r="O3007">
        <v>118</v>
      </c>
      <c r="P3007" t="b">
        <v>1</v>
      </c>
      <c r="Q3007" t="s">
        <v>8301</v>
      </c>
    </row>
    <row r="3008" spans="1:17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s="9">
        <f t="shared" si="138"/>
        <v>41957.756840277783</v>
      </c>
      <c r="L3008" s="9">
        <f t="shared" si="139"/>
        <v>41987.756840277783</v>
      </c>
      <c r="M3008" s="10">
        <f t="shared" si="140"/>
        <v>2014</v>
      </c>
      <c r="N3008" t="b">
        <v>0</v>
      </c>
      <c r="O3008">
        <v>97</v>
      </c>
      <c r="P3008" t="b">
        <v>1</v>
      </c>
      <c r="Q3008" t="s">
        <v>8301</v>
      </c>
    </row>
    <row r="3009" spans="1:17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s="9">
        <f t="shared" si="138"/>
        <v>42098.216238425928</v>
      </c>
      <c r="L3009" s="9">
        <f t="shared" si="139"/>
        <v>42119.216238425928</v>
      </c>
      <c r="M3009" s="10">
        <f t="shared" si="140"/>
        <v>2015</v>
      </c>
      <c r="N3009" t="b">
        <v>0</v>
      </c>
      <c r="O3009">
        <v>20</v>
      </c>
      <c r="P3009" t="b">
        <v>1</v>
      </c>
      <c r="Q3009" t="s">
        <v>8301</v>
      </c>
    </row>
    <row r="3010" spans="1:17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s="9">
        <f t="shared" si="138"/>
        <v>42360.212025462963</v>
      </c>
      <c r="L3010" s="9">
        <f t="shared" si="139"/>
        <v>42390.212025462963</v>
      </c>
      <c r="M3010" s="10">
        <f t="shared" si="140"/>
        <v>2016</v>
      </c>
      <c r="N3010" t="b">
        <v>0</v>
      </c>
      <c r="O3010">
        <v>26</v>
      </c>
      <c r="P3010" t="b">
        <v>1</v>
      </c>
      <c r="Q3010" t="s">
        <v>8301</v>
      </c>
    </row>
    <row r="3011" spans="1:17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s="9">
        <f t="shared" ref="K3011:K3074" si="141">(((J3011/60)/60)/24)+DATE(1970,1,1)</f>
        <v>41939.569907407407</v>
      </c>
      <c r="L3011" s="9">
        <f t="shared" ref="L3011:L3074" si="142">(((I3011/60)/60)/24)+DATE(1970,1,1)</f>
        <v>41969.611574074079</v>
      </c>
      <c r="M3011" s="10">
        <f t="shared" ref="M3011:M3074" si="143">YEAR(L3011)</f>
        <v>2014</v>
      </c>
      <c r="N3011" t="b">
        <v>0</v>
      </c>
      <c r="O3011">
        <v>128</v>
      </c>
      <c r="P3011" t="b">
        <v>1</v>
      </c>
      <c r="Q3011" t="s">
        <v>8301</v>
      </c>
    </row>
    <row r="3012" spans="1:17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s="9">
        <f t="shared" si="141"/>
        <v>41996.832395833335</v>
      </c>
      <c r="L3012" s="9">
        <f t="shared" si="142"/>
        <v>42056.832395833335</v>
      </c>
      <c r="M3012" s="10">
        <f t="shared" si="143"/>
        <v>2015</v>
      </c>
      <c r="N3012" t="b">
        <v>0</v>
      </c>
      <c r="O3012">
        <v>15</v>
      </c>
      <c r="P3012" t="b">
        <v>1</v>
      </c>
      <c r="Q3012" t="s">
        <v>8301</v>
      </c>
    </row>
    <row r="3013" spans="1:17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s="9">
        <f t="shared" si="141"/>
        <v>42334.468935185185</v>
      </c>
      <c r="L3013" s="9">
        <f t="shared" si="142"/>
        <v>42361.957638888889</v>
      </c>
      <c r="M3013" s="10">
        <f t="shared" si="143"/>
        <v>2015</v>
      </c>
      <c r="N3013" t="b">
        <v>0</v>
      </c>
      <c r="O3013">
        <v>25</v>
      </c>
      <c r="P3013" t="b">
        <v>1</v>
      </c>
      <c r="Q3013" t="s">
        <v>8301</v>
      </c>
    </row>
    <row r="3014" spans="1:17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s="9">
        <f t="shared" si="141"/>
        <v>42024.702893518523</v>
      </c>
      <c r="L3014" s="9">
        <f t="shared" si="142"/>
        <v>42045.702893518523</v>
      </c>
      <c r="M3014" s="10">
        <f t="shared" si="143"/>
        <v>2015</v>
      </c>
      <c r="N3014" t="b">
        <v>0</v>
      </c>
      <c r="O3014">
        <v>55</v>
      </c>
      <c r="P3014" t="b">
        <v>1</v>
      </c>
      <c r="Q3014" t="s">
        <v>8301</v>
      </c>
    </row>
    <row r="3015" spans="1:17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s="9">
        <f t="shared" si="141"/>
        <v>42146.836215277777</v>
      </c>
      <c r="L3015" s="9">
        <f t="shared" si="142"/>
        <v>42176.836215277777</v>
      </c>
      <c r="M3015" s="10">
        <f t="shared" si="143"/>
        <v>2015</v>
      </c>
      <c r="N3015" t="b">
        <v>0</v>
      </c>
      <c r="O3015">
        <v>107</v>
      </c>
      <c r="P3015" t="b">
        <v>1</v>
      </c>
      <c r="Q3015" t="s">
        <v>8301</v>
      </c>
    </row>
    <row r="3016" spans="1:17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s="9">
        <f t="shared" si="141"/>
        <v>41920.123611111114</v>
      </c>
      <c r="L3016" s="9">
        <f t="shared" si="142"/>
        <v>41948.208333333336</v>
      </c>
      <c r="M3016" s="10">
        <f t="shared" si="143"/>
        <v>2014</v>
      </c>
      <c r="N3016" t="b">
        <v>0</v>
      </c>
      <c r="O3016">
        <v>557</v>
      </c>
      <c r="P3016" t="b">
        <v>1</v>
      </c>
      <c r="Q3016" t="s">
        <v>8301</v>
      </c>
    </row>
    <row r="3017" spans="1:17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s="9">
        <f t="shared" si="141"/>
        <v>41785.72729166667</v>
      </c>
      <c r="L3017" s="9">
        <f t="shared" si="142"/>
        <v>41801.166666666664</v>
      </c>
      <c r="M3017" s="10">
        <f t="shared" si="143"/>
        <v>2014</v>
      </c>
      <c r="N3017" t="b">
        <v>0</v>
      </c>
      <c r="O3017">
        <v>40</v>
      </c>
      <c r="P3017" t="b">
        <v>1</v>
      </c>
      <c r="Q3017" t="s">
        <v>8301</v>
      </c>
    </row>
    <row r="3018" spans="1:17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s="9">
        <f t="shared" si="141"/>
        <v>41778.548055555555</v>
      </c>
      <c r="L3018" s="9">
        <f t="shared" si="142"/>
        <v>41838.548055555555</v>
      </c>
      <c r="M3018" s="10">
        <f t="shared" si="143"/>
        <v>2014</v>
      </c>
      <c r="N3018" t="b">
        <v>0</v>
      </c>
      <c r="O3018">
        <v>36</v>
      </c>
      <c r="P3018" t="b">
        <v>1</v>
      </c>
      <c r="Q3018" t="s">
        <v>8301</v>
      </c>
    </row>
    <row r="3019" spans="1:17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s="9">
        <f t="shared" si="141"/>
        <v>41841.850034722222</v>
      </c>
      <c r="L3019" s="9">
        <f t="shared" si="142"/>
        <v>41871.850034722222</v>
      </c>
      <c r="M3019" s="10">
        <f t="shared" si="143"/>
        <v>2014</v>
      </c>
      <c r="N3019" t="b">
        <v>0</v>
      </c>
      <c r="O3019">
        <v>159</v>
      </c>
      <c r="P3019" t="b">
        <v>1</v>
      </c>
      <c r="Q3019" t="s">
        <v>8301</v>
      </c>
    </row>
    <row r="3020" spans="1:17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s="9">
        <f t="shared" si="141"/>
        <v>42163.29833333334</v>
      </c>
      <c r="L3020" s="9">
        <f t="shared" si="142"/>
        <v>42205.916666666672</v>
      </c>
      <c r="M3020" s="10">
        <f t="shared" si="143"/>
        <v>2015</v>
      </c>
      <c r="N3020" t="b">
        <v>0</v>
      </c>
      <c r="O3020">
        <v>41</v>
      </c>
      <c r="P3020" t="b">
        <v>1</v>
      </c>
      <c r="Q3020" t="s">
        <v>8301</v>
      </c>
    </row>
    <row r="3021" spans="1:17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s="9">
        <f t="shared" si="141"/>
        <v>41758.833564814813</v>
      </c>
      <c r="L3021" s="9">
        <f t="shared" si="142"/>
        <v>41786.125</v>
      </c>
      <c r="M3021" s="10">
        <f t="shared" si="143"/>
        <v>2014</v>
      </c>
      <c r="N3021" t="b">
        <v>0</v>
      </c>
      <c r="O3021">
        <v>226</v>
      </c>
      <c r="P3021" t="b">
        <v>1</v>
      </c>
      <c r="Q3021" t="s">
        <v>8301</v>
      </c>
    </row>
    <row r="3022" spans="1:17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s="9">
        <f t="shared" si="141"/>
        <v>42170.846446759257</v>
      </c>
      <c r="L3022" s="9">
        <f t="shared" si="142"/>
        <v>42230.846446759257</v>
      </c>
      <c r="M3022" s="10">
        <f t="shared" si="143"/>
        <v>2015</v>
      </c>
      <c r="N3022" t="b">
        <v>0</v>
      </c>
      <c r="O3022">
        <v>30</v>
      </c>
      <c r="P3022" t="b">
        <v>1</v>
      </c>
      <c r="Q3022" t="s">
        <v>8301</v>
      </c>
    </row>
    <row r="3023" spans="1:17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s="9">
        <f t="shared" si="141"/>
        <v>42660.618854166663</v>
      </c>
      <c r="L3023" s="9">
        <f t="shared" si="142"/>
        <v>42696.249305555553</v>
      </c>
      <c r="M3023" s="10">
        <f t="shared" si="143"/>
        <v>2016</v>
      </c>
      <c r="N3023" t="b">
        <v>0</v>
      </c>
      <c r="O3023">
        <v>103</v>
      </c>
      <c r="P3023" t="b">
        <v>1</v>
      </c>
      <c r="Q3023" t="s">
        <v>8301</v>
      </c>
    </row>
    <row r="3024" spans="1:17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s="9">
        <f t="shared" si="141"/>
        <v>42564.95380787037</v>
      </c>
      <c r="L3024" s="9">
        <f t="shared" si="142"/>
        <v>42609.95380787037</v>
      </c>
      <c r="M3024" s="10">
        <f t="shared" si="143"/>
        <v>2016</v>
      </c>
      <c r="N3024" t="b">
        <v>0</v>
      </c>
      <c r="O3024">
        <v>62</v>
      </c>
      <c r="P3024" t="b">
        <v>1</v>
      </c>
      <c r="Q3024" t="s">
        <v>8301</v>
      </c>
    </row>
    <row r="3025" spans="1:17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s="9">
        <f t="shared" si="141"/>
        <v>42121.675763888896</v>
      </c>
      <c r="L3025" s="9">
        <f t="shared" si="142"/>
        <v>42166.675763888896</v>
      </c>
      <c r="M3025" s="10">
        <f t="shared" si="143"/>
        <v>2015</v>
      </c>
      <c r="N3025" t="b">
        <v>0</v>
      </c>
      <c r="O3025">
        <v>6</v>
      </c>
      <c r="P3025" t="b">
        <v>1</v>
      </c>
      <c r="Q3025" t="s">
        <v>8301</v>
      </c>
    </row>
    <row r="3026" spans="1:17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s="9">
        <f t="shared" si="141"/>
        <v>41158.993923611109</v>
      </c>
      <c r="L3026" s="9">
        <f t="shared" si="142"/>
        <v>41188.993923611109</v>
      </c>
      <c r="M3026" s="10">
        <f t="shared" si="143"/>
        <v>2012</v>
      </c>
      <c r="N3026" t="b">
        <v>0</v>
      </c>
      <c r="O3026">
        <v>182</v>
      </c>
      <c r="P3026" t="b">
        <v>1</v>
      </c>
      <c r="Q3026" t="s">
        <v>8301</v>
      </c>
    </row>
    <row r="3027" spans="1:17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s="9">
        <f t="shared" si="141"/>
        <v>41761.509409722225</v>
      </c>
      <c r="L3027" s="9">
        <f t="shared" si="142"/>
        <v>41789.666666666664</v>
      </c>
      <c r="M3027" s="10">
        <f t="shared" si="143"/>
        <v>2014</v>
      </c>
      <c r="N3027" t="b">
        <v>0</v>
      </c>
      <c r="O3027">
        <v>145</v>
      </c>
      <c r="P3027" t="b">
        <v>1</v>
      </c>
      <c r="Q3027" t="s">
        <v>8301</v>
      </c>
    </row>
    <row r="3028" spans="1:17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s="9">
        <f t="shared" si="141"/>
        <v>42783.459398148145</v>
      </c>
      <c r="L3028" s="9">
        <f t="shared" si="142"/>
        <v>42797.459398148145</v>
      </c>
      <c r="M3028" s="10">
        <f t="shared" si="143"/>
        <v>2017</v>
      </c>
      <c r="N3028" t="b">
        <v>0</v>
      </c>
      <c r="O3028">
        <v>25</v>
      </c>
      <c r="P3028" t="b">
        <v>1</v>
      </c>
      <c r="Q3028" t="s">
        <v>8301</v>
      </c>
    </row>
    <row r="3029" spans="1:17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s="9">
        <f t="shared" si="141"/>
        <v>42053.704293981486</v>
      </c>
      <c r="L3029" s="9">
        <f t="shared" si="142"/>
        <v>42083.662627314814</v>
      </c>
      <c r="M3029" s="10">
        <f t="shared" si="143"/>
        <v>2015</v>
      </c>
      <c r="N3029" t="b">
        <v>0</v>
      </c>
      <c r="O3029">
        <v>320</v>
      </c>
      <c r="P3029" t="b">
        <v>1</v>
      </c>
      <c r="Q3029" t="s">
        <v>8301</v>
      </c>
    </row>
    <row r="3030" spans="1:17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s="9">
        <f t="shared" si="141"/>
        <v>42567.264178240745</v>
      </c>
      <c r="L3030" s="9">
        <f t="shared" si="142"/>
        <v>42597.264178240745</v>
      </c>
      <c r="M3030" s="10">
        <f t="shared" si="143"/>
        <v>2016</v>
      </c>
      <c r="N3030" t="b">
        <v>0</v>
      </c>
      <c r="O3030">
        <v>99</v>
      </c>
      <c r="P3030" t="b">
        <v>1</v>
      </c>
      <c r="Q3030" t="s">
        <v>8301</v>
      </c>
    </row>
    <row r="3031" spans="1:17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s="9">
        <f t="shared" si="141"/>
        <v>41932.708877314813</v>
      </c>
      <c r="L3031" s="9">
        <f t="shared" si="142"/>
        <v>41961.190972222219</v>
      </c>
      <c r="M3031" s="10">
        <f t="shared" si="143"/>
        <v>2014</v>
      </c>
      <c r="N3031" t="b">
        <v>0</v>
      </c>
      <c r="O3031">
        <v>348</v>
      </c>
      <c r="P3031" t="b">
        <v>1</v>
      </c>
      <c r="Q3031" t="s">
        <v>8301</v>
      </c>
    </row>
    <row r="3032" spans="1:17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s="9">
        <f t="shared" si="141"/>
        <v>42233.747349537036</v>
      </c>
      <c r="L3032" s="9">
        <f t="shared" si="142"/>
        <v>42263.747349537036</v>
      </c>
      <c r="M3032" s="10">
        <f t="shared" si="143"/>
        <v>2015</v>
      </c>
      <c r="N3032" t="b">
        <v>0</v>
      </c>
      <c r="O3032">
        <v>41</v>
      </c>
      <c r="P3032" t="b">
        <v>1</v>
      </c>
      <c r="Q3032" t="s">
        <v>8301</v>
      </c>
    </row>
    <row r="3033" spans="1:17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s="9">
        <f t="shared" si="141"/>
        <v>42597.882488425923</v>
      </c>
      <c r="L3033" s="9">
        <f t="shared" si="142"/>
        <v>42657.882488425923</v>
      </c>
      <c r="M3033" s="10">
        <f t="shared" si="143"/>
        <v>2016</v>
      </c>
      <c r="N3033" t="b">
        <v>0</v>
      </c>
      <c r="O3033">
        <v>29</v>
      </c>
      <c r="P3033" t="b">
        <v>1</v>
      </c>
      <c r="Q3033" t="s">
        <v>8301</v>
      </c>
    </row>
    <row r="3034" spans="1:17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s="9">
        <f t="shared" si="141"/>
        <v>42228.044664351852</v>
      </c>
      <c r="L3034" s="9">
        <f t="shared" si="142"/>
        <v>42258.044664351852</v>
      </c>
      <c r="M3034" s="10">
        <f t="shared" si="143"/>
        <v>2015</v>
      </c>
      <c r="N3034" t="b">
        <v>0</v>
      </c>
      <c r="O3034">
        <v>25</v>
      </c>
      <c r="P3034" t="b">
        <v>1</v>
      </c>
      <c r="Q3034" t="s">
        <v>8301</v>
      </c>
    </row>
    <row r="3035" spans="1:17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s="9">
        <f t="shared" si="141"/>
        <v>42570.110243055555</v>
      </c>
      <c r="L3035" s="9">
        <f t="shared" si="142"/>
        <v>42600.110243055555</v>
      </c>
      <c r="M3035" s="10">
        <f t="shared" si="143"/>
        <v>2016</v>
      </c>
      <c r="N3035" t="b">
        <v>0</v>
      </c>
      <c r="O3035">
        <v>23</v>
      </c>
      <c r="P3035" t="b">
        <v>1</v>
      </c>
      <c r="Q3035" t="s">
        <v>8301</v>
      </c>
    </row>
    <row r="3036" spans="1:17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s="9">
        <f t="shared" si="141"/>
        <v>42644.535358796296</v>
      </c>
      <c r="L3036" s="9">
        <f t="shared" si="142"/>
        <v>42675.165972222225</v>
      </c>
      <c r="M3036" s="10">
        <f t="shared" si="143"/>
        <v>2016</v>
      </c>
      <c r="N3036" t="b">
        <v>0</v>
      </c>
      <c r="O3036">
        <v>1260</v>
      </c>
      <c r="P3036" t="b">
        <v>1</v>
      </c>
      <c r="Q3036" t="s">
        <v>8301</v>
      </c>
    </row>
    <row r="3037" spans="1:17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s="9">
        <f t="shared" si="141"/>
        <v>41368.560289351852</v>
      </c>
      <c r="L3037" s="9">
        <f t="shared" si="142"/>
        <v>41398.560289351852</v>
      </c>
      <c r="M3037" s="10">
        <f t="shared" si="143"/>
        <v>2013</v>
      </c>
      <c r="N3037" t="b">
        <v>0</v>
      </c>
      <c r="O3037">
        <v>307</v>
      </c>
      <c r="P3037" t="b">
        <v>1</v>
      </c>
      <c r="Q3037" t="s">
        <v>8301</v>
      </c>
    </row>
    <row r="3038" spans="1:17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s="9">
        <f t="shared" si="141"/>
        <v>41466.785231481481</v>
      </c>
      <c r="L3038" s="9">
        <f t="shared" si="142"/>
        <v>41502.499305555553</v>
      </c>
      <c r="M3038" s="10">
        <f t="shared" si="143"/>
        <v>2013</v>
      </c>
      <c r="N3038" t="b">
        <v>0</v>
      </c>
      <c r="O3038">
        <v>329</v>
      </c>
      <c r="P3038" t="b">
        <v>1</v>
      </c>
      <c r="Q3038" t="s">
        <v>8301</v>
      </c>
    </row>
    <row r="3039" spans="1:17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s="9">
        <f t="shared" si="141"/>
        <v>40378.893206018518</v>
      </c>
      <c r="L3039" s="9">
        <f t="shared" si="142"/>
        <v>40453.207638888889</v>
      </c>
      <c r="M3039" s="10">
        <f t="shared" si="143"/>
        <v>2010</v>
      </c>
      <c r="N3039" t="b">
        <v>0</v>
      </c>
      <c r="O3039">
        <v>32</v>
      </c>
      <c r="P3039" t="b">
        <v>1</v>
      </c>
      <c r="Q3039" t="s">
        <v>8301</v>
      </c>
    </row>
    <row r="3040" spans="1:17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s="9">
        <f t="shared" si="141"/>
        <v>42373.252280092594</v>
      </c>
      <c r="L3040" s="9">
        <f t="shared" si="142"/>
        <v>42433.252280092594</v>
      </c>
      <c r="M3040" s="10">
        <f t="shared" si="143"/>
        <v>2016</v>
      </c>
      <c r="N3040" t="b">
        <v>0</v>
      </c>
      <c r="O3040">
        <v>27</v>
      </c>
      <c r="P3040" t="b">
        <v>1</v>
      </c>
      <c r="Q3040" t="s">
        <v>8301</v>
      </c>
    </row>
    <row r="3041" spans="1:17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s="9">
        <f t="shared" si="141"/>
        <v>41610.794421296298</v>
      </c>
      <c r="L3041" s="9">
        <f t="shared" si="142"/>
        <v>41637.332638888889</v>
      </c>
      <c r="M3041" s="10">
        <f t="shared" si="143"/>
        <v>2013</v>
      </c>
      <c r="N3041" t="b">
        <v>0</v>
      </c>
      <c r="O3041">
        <v>236</v>
      </c>
      <c r="P3041" t="b">
        <v>1</v>
      </c>
      <c r="Q3041" t="s">
        <v>8301</v>
      </c>
    </row>
    <row r="3042" spans="1:17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s="9">
        <f t="shared" si="141"/>
        <v>42177.791909722218</v>
      </c>
      <c r="L3042" s="9">
        <f t="shared" si="142"/>
        <v>42181.958333333328</v>
      </c>
      <c r="M3042" s="10">
        <f t="shared" si="143"/>
        <v>2015</v>
      </c>
      <c r="N3042" t="b">
        <v>0</v>
      </c>
      <c r="O3042">
        <v>42</v>
      </c>
      <c r="P3042" t="b">
        <v>1</v>
      </c>
      <c r="Q3042" t="s">
        <v>8301</v>
      </c>
    </row>
    <row r="3043" spans="1:17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s="9">
        <f t="shared" si="141"/>
        <v>42359.868611111116</v>
      </c>
      <c r="L3043" s="9">
        <f t="shared" si="142"/>
        <v>42389.868611111116</v>
      </c>
      <c r="M3043" s="10">
        <f t="shared" si="143"/>
        <v>2016</v>
      </c>
      <c r="N3043" t="b">
        <v>0</v>
      </c>
      <c r="O3043">
        <v>95</v>
      </c>
      <c r="P3043" t="b">
        <v>1</v>
      </c>
      <c r="Q3043" t="s">
        <v>8301</v>
      </c>
    </row>
    <row r="3044" spans="1:17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s="9">
        <f t="shared" si="141"/>
        <v>42253.688043981485</v>
      </c>
      <c r="L3044" s="9">
        <f t="shared" si="142"/>
        <v>42283.688043981485</v>
      </c>
      <c r="M3044" s="10">
        <f t="shared" si="143"/>
        <v>2015</v>
      </c>
      <c r="N3044" t="b">
        <v>0</v>
      </c>
      <c r="O3044">
        <v>37</v>
      </c>
      <c r="P3044" t="b">
        <v>1</v>
      </c>
      <c r="Q3044" t="s">
        <v>8301</v>
      </c>
    </row>
    <row r="3045" spans="1:17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s="9">
        <f t="shared" si="141"/>
        <v>42083.070590277777</v>
      </c>
      <c r="L3045" s="9">
        <f t="shared" si="142"/>
        <v>42110.118055555555</v>
      </c>
      <c r="M3045" s="10">
        <f t="shared" si="143"/>
        <v>2015</v>
      </c>
      <c r="N3045" t="b">
        <v>0</v>
      </c>
      <c r="O3045">
        <v>128</v>
      </c>
      <c r="P3045" t="b">
        <v>1</v>
      </c>
      <c r="Q3045" t="s">
        <v>8301</v>
      </c>
    </row>
    <row r="3046" spans="1:17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s="9">
        <f t="shared" si="141"/>
        <v>42387.7268287037</v>
      </c>
      <c r="L3046" s="9">
        <f t="shared" si="142"/>
        <v>42402.7268287037</v>
      </c>
      <c r="M3046" s="10">
        <f t="shared" si="143"/>
        <v>2016</v>
      </c>
      <c r="N3046" t="b">
        <v>0</v>
      </c>
      <c r="O3046">
        <v>156</v>
      </c>
      <c r="P3046" t="b">
        <v>1</v>
      </c>
      <c r="Q3046" t="s">
        <v>8301</v>
      </c>
    </row>
    <row r="3047" spans="1:17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s="9">
        <f t="shared" si="141"/>
        <v>41843.155729166669</v>
      </c>
      <c r="L3047" s="9">
        <f t="shared" si="142"/>
        <v>41873.155729166669</v>
      </c>
      <c r="M3047" s="10">
        <f t="shared" si="143"/>
        <v>2014</v>
      </c>
      <c r="N3047" t="b">
        <v>0</v>
      </c>
      <c r="O3047">
        <v>64</v>
      </c>
      <c r="P3047" t="b">
        <v>1</v>
      </c>
      <c r="Q3047" t="s">
        <v>8301</v>
      </c>
    </row>
    <row r="3048" spans="1:17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s="9">
        <f t="shared" si="141"/>
        <v>41862.803078703706</v>
      </c>
      <c r="L3048" s="9">
        <f t="shared" si="142"/>
        <v>41892.202777777777</v>
      </c>
      <c r="M3048" s="10">
        <f t="shared" si="143"/>
        <v>2014</v>
      </c>
      <c r="N3048" t="b">
        <v>0</v>
      </c>
      <c r="O3048">
        <v>58</v>
      </c>
      <c r="P3048" t="b">
        <v>1</v>
      </c>
      <c r="Q3048" t="s">
        <v>8301</v>
      </c>
    </row>
    <row r="3049" spans="1:17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s="9">
        <f t="shared" si="141"/>
        <v>42443.989050925928</v>
      </c>
      <c r="L3049" s="9">
        <f t="shared" si="142"/>
        <v>42487.552777777775</v>
      </c>
      <c r="M3049" s="10">
        <f t="shared" si="143"/>
        <v>2016</v>
      </c>
      <c r="N3049" t="b">
        <v>0</v>
      </c>
      <c r="O3049">
        <v>20</v>
      </c>
      <c r="P3049" t="b">
        <v>1</v>
      </c>
      <c r="Q3049" t="s">
        <v>8301</v>
      </c>
    </row>
    <row r="3050" spans="1:17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s="9">
        <f t="shared" si="141"/>
        <v>41975.901180555549</v>
      </c>
      <c r="L3050" s="9">
        <f t="shared" si="142"/>
        <v>42004.890277777777</v>
      </c>
      <c r="M3050" s="10">
        <f t="shared" si="143"/>
        <v>2014</v>
      </c>
      <c r="N3050" t="b">
        <v>0</v>
      </c>
      <c r="O3050">
        <v>47</v>
      </c>
      <c r="P3050" t="b">
        <v>1</v>
      </c>
      <c r="Q3050" t="s">
        <v>8301</v>
      </c>
    </row>
    <row r="3051" spans="1:17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s="9">
        <f t="shared" si="141"/>
        <v>42139.014525462961</v>
      </c>
      <c r="L3051" s="9">
        <f t="shared" si="142"/>
        <v>42169.014525462961</v>
      </c>
      <c r="M3051" s="10">
        <f t="shared" si="143"/>
        <v>2015</v>
      </c>
      <c r="N3051" t="b">
        <v>0</v>
      </c>
      <c r="O3051">
        <v>54</v>
      </c>
      <c r="P3051" t="b">
        <v>1</v>
      </c>
      <c r="Q3051" t="s">
        <v>8301</v>
      </c>
    </row>
    <row r="3052" spans="1:17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s="9">
        <f t="shared" si="141"/>
        <v>42465.16851851852</v>
      </c>
      <c r="L3052" s="9">
        <f t="shared" si="142"/>
        <v>42495.16851851852</v>
      </c>
      <c r="M3052" s="10">
        <f t="shared" si="143"/>
        <v>2016</v>
      </c>
      <c r="N3052" t="b">
        <v>0</v>
      </c>
      <c r="O3052">
        <v>9</v>
      </c>
      <c r="P3052" t="b">
        <v>1</v>
      </c>
      <c r="Q3052" t="s">
        <v>8301</v>
      </c>
    </row>
    <row r="3053" spans="1:17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s="9">
        <f t="shared" si="141"/>
        <v>42744.416030092587</v>
      </c>
      <c r="L3053" s="9">
        <f t="shared" si="142"/>
        <v>42774.416030092587</v>
      </c>
      <c r="M3053" s="10">
        <f t="shared" si="143"/>
        <v>2017</v>
      </c>
      <c r="N3053" t="b">
        <v>1</v>
      </c>
      <c r="O3053">
        <v>35</v>
      </c>
      <c r="P3053" t="b">
        <v>0</v>
      </c>
      <c r="Q3053" t="s">
        <v>8301</v>
      </c>
    </row>
    <row r="3054" spans="1:17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s="9">
        <f t="shared" si="141"/>
        <v>42122.670069444444</v>
      </c>
      <c r="L3054" s="9">
        <f t="shared" si="142"/>
        <v>42152.665972222225</v>
      </c>
      <c r="M3054" s="10">
        <f t="shared" si="143"/>
        <v>2015</v>
      </c>
      <c r="N3054" t="b">
        <v>0</v>
      </c>
      <c r="O3054">
        <v>2</v>
      </c>
      <c r="P3054" t="b">
        <v>0</v>
      </c>
      <c r="Q3054" t="s">
        <v>8301</v>
      </c>
    </row>
    <row r="3055" spans="1:17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s="9">
        <f t="shared" si="141"/>
        <v>41862.761724537035</v>
      </c>
      <c r="L3055" s="9">
        <f t="shared" si="142"/>
        <v>41914.165972222225</v>
      </c>
      <c r="M3055" s="10">
        <f t="shared" si="143"/>
        <v>2014</v>
      </c>
      <c r="N3055" t="b">
        <v>0</v>
      </c>
      <c r="O3055">
        <v>3</v>
      </c>
      <c r="P3055" t="b">
        <v>0</v>
      </c>
      <c r="Q3055" t="s">
        <v>8301</v>
      </c>
    </row>
    <row r="3056" spans="1:17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s="9">
        <f t="shared" si="141"/>
        <v>42027.832800925928</v>
      </c>
      <c r="L3056" s="9">
        <f t="shared" si="142"/>
        <v>42065.044444444444</v>
      </c>
      <c r="M3056" s="10">
        <f t="shared" si="143"/>
        <v>2015</v>
      </c>
      <c r="N3056" t="b">
        <v>0</v>
      </c>
      <c r="O3056">
        <v>0</v>
      </c>
      <c r="P3056" t="b">
        <v>0</v>
      </c>
      <c r="Q3056" t="s">
        <v>8301</v>
      </c>
    </row>
    <row r="3057" spans="1:17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s="9">
        <f t="shared" si="141"/>
        <v>41953.95821759259</v>
      </c>
      <c r="L3057" s="9">
        <f t="shared" si="142"/>
        <v>42013.95821759259</v>
      </c>
      <c r="M3057" s="10">
        <f t="shared" si="143"/>
        <v>2015</v>
      </c>
      <c r="N3057" t="b">
        <v>0</v>
      </c>
      <c r="O3057">
        <v>1</v>
      </c>
      <c r="P3057" t="b">
        <v>0</v>
      </c>
      <c r="Q3057" t="s">
        <v>8301</v>
      </c>
    </row>
    <row r="3058" spans="1:17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s="9">
        <f t="shared" si="141"/>
        <v>41851.636388888888</v>
      </c>
      <c r="L3058" s="9">
        <f t="shared" si="142"/>
        <v>41911.636388888888</v>
      </c>
      <c r="M3058" s="10">
        <f t="shared" si="143"/>
        <v>2014</v>
      </c>
      <c r="N3058" t="b">
        <v>0</v>
      </c>
      <c r="O3058">
        <v>0</v>
      </c>
      <c r="P3058" t="b">
        <v>0</v>
      </c>
      <c r="Q3058" t="s">
        <v>8301</v>
      </c>
    </row>
    <row r="3059" spans="1:17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s="9">
        <f t="shared" si="141"/>
        <v>42433.650590277779</v>
      </c>
      <c r="L3059" s="9">
        <f t="shared" si="142"/>
        <v>42463.608923611115</v>
      </c>
      <c r="M3059" s="10">
        <f t="shared" si="143"/>
        <v>2016</v>
      </c>
      <c r="N3059" t="b">
        <v>0</v>
      </c>
      <c r="O3059">
        <v>0</v>
      </c>
      <c r="P3059" t="b">
        <v>0</v>
      </c>
      <c r="Q3059" t="s">
        <v>8301</v>
      </c>
    </row>
    <row r="3060" spans="1:17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s="9">
        <f t="shared" si="141"/>
        <v>42460.374305555553</v>
      </c>
      <c r="L3060" s="9">
        <f t="shared" si="142"/>
        <v>42510.374305555553</v>
      </c>
      <c r="M3060" s="10">
        <f t="shared" si="143"/>
        <v>2016</v>
      </c>
      <c r="N3060" t="b">
        <v>0</v>
      </c>
      <c r="O3060">
        <v>3</v>
      </c>
      <c r="P3060" t="b">
        <v>0</v>
      </c>
      <c r="Q3060" t="s">
        <v>8301</v>
      </c>
    </row>
    <row r="3061" spans="1:17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s="9">
        <f t="shared" si="141"/>
        <v>41829.935717592591</v>
      </c>
      <c r="L3061" s="9">
        <f t="shared" si="142"/>
        <v>41859.935717592591</v>
      </c>
      <c r="M3061" s="10">
        <f t="shared" si="143"/>
        <v>2014</v>
      </c>
      <c r="N3061" t="b">
        <v>0</v>
      </c>
      <c r="O3061">
        <v>11</v>
      </c>
      <c r="P3061" t="b">
        <v>0</v>
      </c>
      <c r="Q3061" t="s">
        <v>8301</v>
      </c>
    </row>
    <row r="3062" spans="1:17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s="9">
        <f t="shared" si="141"/>
        <v>42245.274699074071</v>
      </c>
      <c r="L3062" s="9">
        <f t="shared" si="142"/>
        <v>42275.274699074071</v>
      </c>
      <c r="M3062" s="10">
        <f t="shared" si="143"/>
        <v>2015</v>
      </c>
      <c r="N3062" t="b">
        <v>0</v>
      </c>
      <c r="O3062">
        <v>6</v>
      </c>
      <c r="P3062" t="b">
        <v>0</v>
      </c>
      <c r="Q3062" t="s">
        <v>8301</v>
      </c>
    </row>
    <row r="3063" spans="1:17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s="9">
        <f t="shared" si="141"/>
        <v>41834.784120370372</v>
      </c>
      <c r="L3063" s="9">
        <f t="shared" si="142"/>
        <v>41864.784120370372</v>
      </c>
      <c r="M3063" s="10">
        <f t="shared" si="143"/>
        <v>2014</v>
      </c>
      <c r="N3063" t="b">
        <v>0</v>
      </c>
      <c r="O3063">
        <v>0</v>
      </c>
      <c r="P3063" t="b">
        <v>0</v>
      </c>
      <c r="Q3063" t="s">
        <v>8301</v>
      </c>
    </row>
    <row r="3064" spans="1:17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s="9">
        <f t="shared" si="141"/>
        <v>42248.535787037035</v>
      </c>
      <c r="L3064" s="9">
        <f t="shared" si="142"/>
        <v>42277.75</v>
      </c>
      <c r="M3064" s="10">
        <f t="shared" si="143"/>
        <v>2015</v>
      </c>
      <c r="N3064" t="b">
        <v>0</v>
      </c>
      <c r="O3064">
        <v>67</v>
      </c>
      <c r="P3064" t="b">
        <v>0</v>
      </c>
      <c r="Q3064" t="s">
        <v>8301</v>
      </c>
    </row>
    <row r="3065" spans="1:17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s="9">
        <f t="shared" si="141"/>
        <v>42630.922893518517</v>
      </c>
      <c r="L3065" s="9">
        <f t="shared" si="142"/>
        <v>42665.922893518517</v>
      </c>
      <c r="M3065" s="10">
        <f t="shared" si="143"/>
        <v>2016</v>
      </c>
      <c r="N3065" t="b">
        <v>0</v>
      </c>
      <c r="O3065">
        <v>23</v>
      </c>
      <c r="P3065" t="b">
        <v>0</v>
      </c>
      <c r="Q3065" t="s">
        <v>8301</v>
      </c>
    </row>
    <row r="3066" spans="1:17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s="9">
        <f t="shared" si="141"/>
        <v>42299.130162037036</v>
      </c>
      <c r="L3066" s="9">
        <f t="shared" si="142"/>
        <v>42330.290972222225</v>
      </c>
      <c r="M3066" s="10">
        <f t="shared" si="143"/>
        <v>2015</v>
      </c>
      <c r="N3066" t="b">
        <v>0</v>
      </c>
      <c r="O3066">
        <v>72</v>
      </c>
      <c r="P3066" t="b">
        <v>0</v>
      </c>
      <c r="Q3066" t="s">
        <v>8301</v>
      </c>
    </row>
    <row r="3067" spans="1:17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s="9">
        <f t="shared" si="141"/>
        <v>41825.055231481485</v>
      </c>
      <c r="L3067" s="9">
        <f t="shared" si="142"/>
        <v>41850.055231481485</v>
      </c>
      <c r="M3067" s="10">
        <f t="shared" si="143"/>
        <v>2014</v>
      </c>
      <c r="N3067" t="b">
        <v>0</v>
      </c>
      <c r="O3067">
        <v>2</v>
      </c>
      <c r="P3067" t="b">
        <v>0</v>
      </c>
      <c r="Q3067" t="s">
        <v>8301</v>
      </c>
    </row>
    <row r="3068" spans="1:17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s="9">
        <f t="shared" si="141"/>
        <v>42531.228437500002</v>
      </c>
      <c r="L3068" s="9">
        <f t="shared" si="142"/>
        <v>42561.228437500002</v>
      </c>
      <c r="M3068" s="10">
        <f t="shared" si="143"/>
        <v>2016</v>
      </c>
      <c r="N3068" t="b">
        <v>0</v>
      </c>
      <c r="O3068">
        <v>15</v>
      </c>
      <c r="P3068" t="b">
        <v>0</v>
      </c>
      <c r="Q3068" t="s">
        <v>8301</v>
      </c>
    </row>
    <row r="3069" spans="1:17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s="9">
        <f t="shared" si="141"/>
        <v>42226.938414351855</v>
      </c>
      <c r="L3069" s="9">
        <f t="shared" si="142"/>
        <v>42256.938414351855</v>
      </c>
      <c r="M3069" s="10">
        <f t="shared" si="143"/>
        <v>2015</v>
      </c>
      <c r="N3069" t="b">
        <v>0</v>
      </c>
      <c r="O3069">
        <v>1</v>
      </c>
      <c r="P3069" t="b">
        <v>0</v>
      </c>
      <c r="Q3069" t="s">
        <v>8301</v>
      </c>
    </row>
    <row r="3070" spans="1:17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s="9">
        <f t="shared" si="141"/>
        <v>42263.691574074073</v>
      </c>
      <c r="L3070" s="9">
        <f t="shared" si="142"/>
        <v>42293.691574074073</v>
      </c>
      <c r="M3070" s="10">
        <f t="shared" si="143"/>
        <v>2015</v>
      </c>
      <c r="N3070" t="b">
        <v>0</v>
      </c>
      <c r="O3070">
        <v>2</v>
      </c>
      <c r="P3070" t="b">
        <v>0</v>
      </c>
      <c r="Q3070" t="s">
        <v>8301</v>
      </c>
    </row>
    <row r="3071" spans="1:17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s="9">
        <f t="shared" si="141"/>
        <v>41957.833726851852</v>
      </c>
      <c r="L3071" s="9">
        <f t="shared" si="142"/>
        <v>41987.833726851852</v>
      </c>
      <c r="M3071" s="10">
        <f t="shared" si="143"/>
        <v>2014</v>
      </c>
      <c r="N3071" t="b">
        <v>0</v>
      </c>
      <c r="O3071">
        <v>7</v>
      </c>
      <c r="P3071" t="b">
        <v>0</v>
      </c>
      <c r="Q3071" t="s">
        <v>8301</v>
      </c>
    </row>
    <row r="3072" spans="1:17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s="9">
        <f t="shared" si="141"/>
        <v>42690.733437499999</v>
      </c>
      <c r="L3072" s="9">
        <f t="shared" si="142"/>
        <v>42711.733437499999</v>
      </c>
      <c r="M3072" s="10">
        <f t="shared" si="143"/>
        <v>2016</v>
      </c>
      <c r="N3072" t="b">
        <v>0</v>
      </c>
      <c r="O3072">
        <v>16</v>
      </c>
      <c r="P3072" t="b">
        <v>0</v>
      </c>
      <c r="Q3072" t="s">
        <v>8301</v>
      </c>
    </row>
    <row r="3073" spans="1:17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s="9">
        <f t="shared" si="141"/>
        <v>42097.732418981483</v>
      </c>
      <c r="L3073" s="9">
        <f t="shared" si="142"/>
        <v>42115.249305555553</v>
      </c>
      <c r="M3073" s="10">
        <f t="shared" si="143"/>
        <v>2015</v>
      </c>
      <c r="N3073" t="b">
        <v>0</v>
      </c>
      <c r="O3073">
        <v>117</v>
      </c>
      <c r="P3073" t="b">
        <v>0</v>
      </c>
      <c r="Q3073" t="s">
        <v>8301</v>
      </c>
    </row>
    <row r="3074" spans="1:17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s="9">
        <f t="shared" si="141"/>
        <v>42658.690532407403</v>
      </c>
      <c r="L3074" s="9">
        <f t="shared" si="142"/>
        <v>42673.073611111111</v>
      </c>
      <c r="M3074" s="10">
        <f t="shared" si="143"/>
        <v>2016</v>
      </c>
      <c r="N3074" t="b">
        <v>0</v>
      </c>
      <c r="O3074">
        <v>2</v>
      </c>
      <c r="P3074" t="b">
        <v>0</v>
      </c>
      <c r="Q3074" t="s">
        <v>8301</v>
      </c>
    </row>
    <row r="3075" spans="1:17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s="9">
        <f t="shared" ref="K3075:K3138" si="144">(((J3075/60)/60)/24)+DATE(1970,1,1)</f>
        <v>42111.684027777781</v>
      </c>
      <c r="L3075" s="9">
        <f t="shared" ref="L3075:L3138" si="145">(((I3075/60)/60)/24)+DATE(1970,1,1)</f>
        <v>42169.804861111115</v>
      </c>
      <c r="M3075" s="10">
        <f t="shared" ref="M3075:M3138" si="146">YEAR(L3075)</f>
        <v>2015</v>
      </c>
      <c r="N3075" t="b">
        <v>0</v>
      </c>
      <c r="O3075">
        <v>7</v>
      </c>
      <c r="P3075" t="b">
        <v>0</v>
      </c>
      <c r="Q3075" t="s">
        <v>8301</v>
      </c>
    </row>
    <row r="3076" spans="1:17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s="9">
        <f t="shared" si="144"/>
        <v>42409.571284722217</v>
      </c>
      <c r="L3076" s="9">
        <f t="shared" si="145"/>
        <v>42439.571284722217</v>
      </c>
      <c r="M3076" s="10">
        <f t="shared" si="146"/>
        <v>2016</v>
      </c>
      <c r="N3076" t="b">
        <v>0</v>
      </c>
      <c r="O3076">
        <v>3</v>
      </c>
      <c r="P3076" t="b">
        <v>0</v>
      </c>
      <c r="Q3076" t="s">
        <v>8301</v>
      </c>
    </row>
    <row r="3077" spans="1:17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s="9">
        <f t="shared" si="144"/>
        <v>42551.102314814809</v>
      </c>
      <c r="L3077" s="9">
        <f t="shared" si="145"/>
        <v>42601.102314814809</v>
      </c>
      <c r="M3077" s="10">
        <f t="shared" si="146"/>
        <v>2016</v>
      </c>
      <c r="N3077" t="b">
        <v>0</v>
      </c>
      <c r="O3077">
        <v>20</v>
      </c>
      <c r="P3077" t="b">
        <v>0</v>
      </c>
      <c r="Q3077" t="s">
        <v>8301</v>
      </c>
    </row>
    <row r="3078" spans="1:17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s="9">
        <f t="shared" si="144"/>
        <v>42226.651886574073</v>
      </c>
      <c r="L3078" s="9">
        <f t="shared" si="145"/>
        <v>42286.651886574073</v>
      </c>
      <c r="M3078" s="10">
        <f t="shared" si="146"/>
        <v>2015</v>
      </c>
      <c r="N3078" t="b">
        <v>0</v>
      </c>
      <c r="O3078">
        <v>50</v>
      </c>
      <c r="P3078" t="b">
        <v>0</v>
      </c>
      <c r="Q3078" t="s">
        <v>8301</v>
      </c>
    </row>
    <row r="3079" spans="1:17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s="9">
        <f t="shared" si="144"/>
        <v>42766.956921296296</v>
      </c>
      <c r="L3079" s="9">
        <f t="shared" si="145"/>
        <v>42796.956921296296</v>
      </c>
      <c r="M3079" s="10">
        <f t="shared" si="146"/>
        <v>2017</v>
      </c>
      <c r="N3079" t="b">
        <v>0</v>
      </c>
      <c r="O3079">
        <v>2</v>
      </c>
      <c r="P3079" t="b">
        <v>0</v>
      </c>
      <c r="Q3079" t="s">
        <v>8301</v>
      </c>
    </row>
    <row r="3080" spans="1:17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s="9">
        <f t="shared" si="144"/>
        <v>42031.138831018514</v>
      </c>
      <c r="L3080" s="9">
        <f t="shared" si="145"/>
        <v>42061.138831018514</v>
      </c>
      <c r="M3080" s="10">
        <f t="shared" si="146"/>
        <v>2015</v>
      </c>
      <c r="N3080" t="b">
        <v>0</v>
      </c>
      <c r="O3080">
        <v>3</v>
      </c>
      <c r="P3080" t="b">
        <v>0</v>
      </c>
      <c r="Q3080" t="s">
        <v>8301</v>
      </c>
    </row>
    <row r="3081" spans="1:17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s="9">
        <f t="shared" si="144"/>
        <v>42055.713368055556</v>
      </c>
      <c r="L3081" s="9">
        <f t="shared" si="145"/>
        <v>42085.671701388885</v>
      </c>
      <c r="M3081" s="10">
        <f t="shared" si="146"/>
        <v>2015</v>
      </c>
      <c r="N3081" t="b">
        <v>0</v>
      </c>
      <c r="O3081">
        <v>27</v>
      </c>
      <c r="P3081" t="b">
        <v>0</v>
      </c>
      <c r="Q3081" t="s">
        <v>8301</v>
      </c>
    </row>
    <row r="3082" spans="1:17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s="9">
        <f t="shared" si="144"/>
        <v>41940.028287037036</v>
      </c>
      <c r="L3082" s="9">
        <f t="shared" si="145"/>
        <v>42000.0699537037</v>
      </c>
      <c r="M3082" s="10">
        <f t="shared" si="146"/>
        <v>2014</v>
      </c>
      <c r="N3082" t="b">
        <v>0</v>
      </c>
      <c r="O3082">
        <v>7</v>
      </c>
      <c r="P3082" t="b">
        <v>0</v>
      </c>
      <c r="Q3082" t="s">
        <v>8301</v>
      </c>
    </row>
    <row r="3083" spans="1:17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s="9">
        <f t="shared" si="144"/>
        <v>42237.181608796294</v>
      </c>
      <c r="L3083" s="9">
        <f t="shared" si="145"/>
        <v>42267.181608796294</v>
      </c>
      <c r="M3083" s="10">
        <f t="shared" si="146"/>
        <v>2015</v>
      </c>
      <c r="N3083" t="b">
        <v>0</v>
      </c>
      <c r="O3083">
        <v>5</v>
      </c>
      <c r="P3083" t="b">
        <v>0</v>
      </c>
      <c r="Q3083" t="s">
        <v>8301</v>
      </c>
    </row>
    <row r="3084" spans="1:17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s="9">
        <f t="shared" si="144"/>
        <v>42293.922986111109</v>
      </c>
      <c r="L3084" s="9">
        <f t="shared" si="145"/>
        <v>42323.96465277778</v>
      </c>
      <c r="M3084" s="10">
        <f t="shared" si="146"/>
        <v>2015</v>
      </c>
      <c r="N3084" t="b">
        <v>0</v>
      </c>
      <c r="O3084">
        <v>0</v>
      </c>
      <c r="P3084" t="b">
        <v>0</v>
      </c>
      <c r="Q3084" t="s">
        <v>8301</v>
      </c>
    </row>
    <row r="3085" spans="1:17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s="9">
        <f t="shared" si="144"/>
        <v>41853.563402777778</v>
      </c>
      <c r="L3085" s="9">
        <f t="shared" si="145"/>
        <v>41883.208333333336</v>
      </c>
      <c r="M3085" s="10">
        <f t="shared" si="146"/>
        <v>2014</v>
      </c>
      <c r="N3085" t="b">
        <v>0</v>
      </c>
      <c r="O3085">
        <v>3</v>
      </c>
      <c r="P3085" t="b">
        <v>0</v>
      </c>
      <c r="Q3085" t="s">
        <v>8301</v>
      </c>
    </row>
    <row r="3086" spans="1:17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s="9">
        <f t="shared" si="144"/>
        <v>42100.723738425921</v>
      </c>
      <c r="L3086" s="9">
        <f t="shared" si="145"/>
        <v>42129.783333333333</v>
      </c>
      <c r="M3086" s="10">
        <f t="shared" si="146"/>
        <v>2015</v>
      </c>
      <c r="N3086" t="b">
        <v>0</v>
      </c>
      <c r="O3086">
        <v>6</v>
      </c>
      <c r="P3086" t="b">
        <v>0</v>
      </c>
      <c r="Q3086" t="s">
        <v>8301</v>
      </c>
    </row>
    <row r="3087" spans="1:17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s="9">
        <f t="shared" si="144"/>
        <v>42246.883784722217</v>
      </c>
      <c r="L3087" s="9">
        <f t="shared" si="145"/>
        <v>42276.883784722217</v>
      </c>
      <c r="M3087" s="10">
        <f t="shared" si="146"/>
        <v>2015</v>
      </c>
      <c r="N3087" t="b">
        <v>0</v>
      </c>
      <c r="O3087">
        <v>9</v>
      </c>
      <c r="P3087" t="b">
        <v>0</v>
      </c>
      <c r="Q3087" t="s">
        <v>8301</v>
      </c>
    </row>
    <row r="3088" spans="1:17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s="9">
        <f t="shared" si="144"/>
        <v>42173.67082175926</v>
      </c>
      <c r="L3088" s="9">
        <f t="shared" si="145"/>
        <v>42233.67082175926</v>
      </c>
      <c r="M3088" s="10">
        <f t="shared" si="146"/>
        <v>2015</v>
      </c>
      <c r="N3088" t="b">
        <v>0</v>
      </c>
      <c r="O3088">
        <v>3</v>
      </c>
      <c r="P3088" t="b">
        <v>0</v>
      </c>
      <c r="Q3088" t="s">
        <v>8301</v>
      </c>
    </row>
    <row r="3089" spans="1:17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s="9">
        <f t="shared" si="144"/>
        <v>42665.150347222225</v>
      </c>
      <c r="L3089" s="9">
        <f t="shared" si="145"/>
        <v>42725.192013888889</v>
      </c>
      <c r="M3089" s="10">
        <f t="shared" si="146"/>
        <v>2016</v>
      </c>
      <c r="N3089" t="b">
        <v>0</v>
      </c>
      <c r="O3089">
        <v>2</v>
      </c>
      <c r="P3089" t="b">
        <v>0</v>
      </c>
      <c r="Q3089" t="s">
        <v>8301</v>
      </c>
    </row>
    <row r="3090" spans="1:17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s="9">
        <f t="shared" si="144"/>
        <v>41981.57230324074</v>
      </c>
      <c r="L3090" s="9">
        <f t="shared" si="145"/>
        <v>42012.570138888885</v>
      </c>
      <c r="M3090" s="10">
        <f t="shared" si="146"/>
        <v>2015</v>
      </c>
      <c r="N3090" t="b">
        <v>0</v>
      </c>
      <c r="O3090">
        <v>3</v>
      </c>
      <c r="P3090" t="b">
        <v>0</v>
      </c>
      <c r="Q3090" t="s">
        <v>8301</v>
      </c>
    </row>
    <row r="3091" spans="1:17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s="9">
        <f t="shared" si="144"/>
        <v>42528.542627314819</v>
      </c>
      <c r="L3091" s="9">
        <f t="shared" si="145"/>
        <v>42560.082638888889</v>
      </c>
      <c r="M3091" s="10">
        <f t="shared" si="146"/>
        <v>2016</v>
      </c>
      <c r="N3091" t="b">
        <v>0</v>
      </c>
      <c r="O3091">
        <v>45</v>
      </c>
      <c r="P3091" t="b">
        <v>0</v>
      </c>
      <c r="Q3091" t="s">
        <v>8301</v>
      </c>
    </row>
    <row r="3092" spans="1:17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s="9">
        <f t="shared" si="144"/>
        <v>42065.818807870368</v>
      </c>
      <c r="L3092" s="9">
        <f t="shared" si="145"/>
        <v>42125.777141203704</v>
      </c>
      <c r="M3092" s="10">
        <f t="shared" si="146"/>
        <v>2015</v>
      </c>
      <c r="N3092" t="b">
        <v>0</v>
      </c>
      <c r="O3092">
        <v>9</v>
      </c>
      <c r="P3092" t="b">
        <v>0</v>
      </c>
      <c r="Q3092" t="s">
        <v>8301</v>
      </c>
    </row>
    <row r="3093" spans="1:17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s="9">
        <f t="shared" si="144"/>
        <v>42566.948414351849</v>
      </c>
      <c r="L3093" s="9">
        <f t="shared" si="145"/>
        <v>42596.948414351849</v>
      </c>
      <c r="M3093" s="10">
        <f t="shared" si="146"/>
        <v>2016</v>
      </c>
      <c r="N3093" t="b">
        <v>0</v>
      </c>
      <c r="O3093">
        <v>9</v>
      </c>
      <c r="P3093" t="b">
        <v>0</v>
      </c>
      <c r="Q3093" t="s">
        <v>8301</v>
      </c>
    </row>
    <row r="3094" spans="1:17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s="9">
        <f t="shared" si="144"/>
        <v>42255.619351851856</v>
      </c>
      <c r="L3094" s="9">
        <f t="shared" si="145"/>
        <v>42292.916666666672</v>
      </c>
      <c r="M3094" s="10">
        <f t="shared" si="146"/>
        <v>2015</v>
      </c>
      <c r="N3094" t="b">
        <v>0</v>
      </c>
      <c r="O3094">
        <v>21</v>
      </c>
      <c r="P3094" t="b">
        <v>0</v>
      </c>
      <c r="Q3094" t="s">
        <v>8301</v>
      </c>
    </row>
    <row r="3095" spans="1:17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s="9">
        <f t="shared" si="144"/>
        <v>41760.909039351849</v>
      </c>
      <c r="L3095" s="9">
        <f t="shared" si="145"/>
        <v>41791.165972222225</v>
      </c>
      <c r="M3095" s="10">
        <f t="shared" si="146"/>
        <v>2014</v>
      </c>
      <c r="N3095" t="b">
        <v>0</v>
      </c>
      <c r="O3095">
        <v>17</v>
      </c>
      <c r="P3095" t="b">
        <v>0</v>
      </c>
      <c r="Q3095" t="s">
        <v>8301</v>
      </c>
    </row>
    <row r="3096" spans="1:17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s="9">
        <f t="shared" si="144"/>
        <v>42207.795787037037</v>
      </c>
      <c r="L3096" s="9">
        <f t="shared" si="145"/>
        <v>42267.795787037037</v>
      </c>
      <c r="M3096" s="10">
        <f t="shared" si="146"/>
        <v>2015</v>
      </c>
      <c r="N3096" t="b">
        <v>0</v>
      </c>
      <c r="O3096">
        <v>1</v>
      </c>
      <c r="P3096" t="b">
        <v>0</v>
      </c>
      <c r="Q3096" t="s">
        <v>8301</v>
      </c>
    </row>
    <row r="3097" spans="1:17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s="9">
        <f t="shared" si="144"/>
        <v>42523.025231481486</v>
      </c>
      <c r="L3097" s="9">
        <f t="shared" si="145"/>
        <v>42583.025231481486</v>
      </c>
      <c r="M3097" s="10">
        <f t="shared" si="146"/>
        <v>2016</v>
      </c>
      <c r="N3097" t="b">
        <v>0</v>
      </c>
      <c r="O3097">
        <v>1</v>
      </c>
      <c r="P3097" t="b">
        <v>0</v>
      </c>
      <c r="Q3097" t="s">
        <v>8301</v>
      </c>
    </row>
    <row r="3098" spans="1:17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s="9">
        <f t="shared" si="144"/>
        <v>42114.825532407413</v>
      </c>
      <c r="L3098" s="9">
        <f t="shared" si="145"/>
        <v>42144.825532407413</v>
      </c>
      <c r="M3098" s="10">
        <f t="shared" si="146"/>
        <v>2015</v>
      </c>
      <c r="N3098" t="b">
        <v>0</v>
      </c>
      <c r="O3098">
        <v>14</v>
      </c>
      <c r="P3098" t="b">
        <v>0</v>
      </c>
      <c r="Q3098" t="s">
        <v>8301</v>
      </c>
    </row>
    <row r="3099" spans="1:17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s="9">
        <f t="shared" si="144"/>
        <v>42629.503483796296</v>
      </c>
      <c r="L3099" s="9">
        <f t="shared" si="145"/>
        <v>42650.583333333328</v>
      </c>
      <c r="M3099" s="10">
        <f t="shared" si="146"/>
        <v>2016</v>
      </c>
      <c r="N3099" t="b">
        <v>0</v>
      </c>
      <c r="O3099">
        <v>42</v>
      </c>
      <c r="P3099" t="b">
        <v>0</v>
      </c>
      <c r="Q3099" t="s">
        <v>8301</v>
      </c>
    </row>
    <row r="3100" spans="1:17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s="9">
        <f t="shared" si="144"/>
        <v>42359.792233796295</v>
      </c>
      <c r="L3100" s="9">
        <f t="shared" si="145"/>
        <v>42408.01180555555</v>
      </c>
      <c r="M3100" s="10">
        <f t="shared" si="146"/>
        <v>2016</v>
      </c>
      <c r="N3100" t="b">
        <v>0</v>
      </c>
      <c r="O3100">
        <v>27</v>
      </c>
      <c r="P3100" t="b">
        <v>0</v>
      </c>
      <c r="Q3100" t="s">
        <v>8301</v>
      </c>
    </row>
    <row r="3101" spans="1:17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s="9">
        <f t="shared" si="144"/>
        <v>42382.189710648148</v>
      </c>
      <c r="L3101" s="9">
        <f t="shared" si="145"/>
        <v>42412.189710648148</v>
      </c>
      <c r="M3101" s="10">
        <f t="shared" si="146"/>
        <v>2016</v>
      </c>
      <c r="N3101" t="b">
        <v>0</v>
      </c>
      <c r="O3101">
        <v>5</v>
      </c>
      <c r="P3101" t="b">
        <v>0</v>
      </c>
      <c r="Q3101" t="s">
        <v>8301</v>
      </c>
    </row>
    <row r="3102" spans="1:17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s="9">
        <f t="shared" si="144"/>
        <v>41902.622395833336</v>
      </c>
      <c r="L3102" s="9">
        <f t="shared" si="145"/>
        <v>41932.622395833336</v>
      </c>
      <c r="M3102" s="10">
        <f t="shared" si="146"/>
        <v>2014</v>
      </c>
      <c r="N3102" t="b">
        <v>0</v>
      </c>
      <c r="O3102">
        <v>13</v>
      </c>
      <c r="P3102" t="b">
        <v>0</v>
      </c>
      <c r="Q3102" t="s">
        <v>8301</v>
      </c>
    </row>
    <row r="3103" spans="1:17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s="9">
        <f t="shared" si="144"/>
        <v>42171.383530092593</v>
      </c>
      <c r="L3103" s="9">
        <f t="shared" si="145"/>
        <v>42201.330555555556</v>
      </c>
      <c r="M3103" s="10">
        <f t="shared" si="146"/>
        <v>2015</v>
      </c>
      <c r="N3103" t="b">
        <v>0</v>
      </c>
      <c r="O3103">
        <v>12</v>
      </c>
      <c r="P3103" t="b">
        <v>0</v>
      </c>
      <c r="Q3103" t="s">
        <v>8301</v>
      </c>
    </row>
    <row r="3104" spans="1:17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s="9">
        <f t="shared" si="144"/>
        <v>42555.340486111112</v>
      </c>
      <c r="L3104" s="9">
        <f t="shared" si="145"/>
        <v>42605.340486111112</v>
      </c>
      <c r="M3104" s="10">
        <f t="shared" si="146"/>
        <v>2016</v>
      </c>
      <c r="N3104" t="b">
        <v>0</v>
      </c>
      <c r="O3104">
        <v>90</v>
      </c>
      <c r="P3104" t="b">
        <v>0</v>
      </c>
      <c r="Q3104" t="s">
        <v>8301</v>
      </c>
    </row>
    <row r="3105" spans="1:17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s="9">
        <f t="shared" si="144"/>
        <v>42107.156319444446</v>
      </c>
      <c r="L3105" s="9">
        <f t="shared" si="145"/>
        <v>42167.156319444446</v>
      </c>
      <c r="M3105" s="10">
        <f t="shared" si="146"/>
        <v>2015</v>
      </c>
      <c r="N3105" t="b">
        <v>0</v>
      </c>
      <c r="O3105">
        <v>2</v>
      </c>
      <c r="P3105" t="b">
        <v>0</v>
      </c>
      <c r="Q3105" t="s">
        <v>8301</v>
      </c>
    </row>
    <row r="3106" spans="1:17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s="9">
        <f t="shared" si="144"/>
        <v>42006.908692129626</v>
      </c>
      <c r="L3106" s="9">
        <f t="shared" si="145"/>
        <v>42038.083333333328</v>
      </c>
      <c r="M3106" s="10">
        <f t="shared" si="146"/>
        <v>2015</v>
      </c>
      <c r="N3106" t="b">
        <v>0</v>
      </c>
      <c r="O3106">
        <v>5</v>
      </c>
      <c r="P3106" t="b">
        <v>0</v>
      </c>
      <c r="Q3106" t="s">
        <v>8301</v>
      </c>
    </row>
    <row r="3107" spans="1:17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s="9">
        <f t="shared" si="144"/>
        <v>41876.718935185185</v>
      </c>
      <c r="L3107" s="9">
        <f t="shared" si="145"/>
        <v>41931.208333333336</v>
      </c>
      <c r="M3107" s="10">
        <f t="shared" si="146"/>
        <v>2014</v>
      </c>
      <c r="N3107" t="b">
        <v>0</v>
      </c>
      <c r="O3107">
        <v>31</v>
      </c>
      <c r="P3107" t="b">
        <v>0</v>
      </c>
      <c r="Q3107" t="s">
        <v>8301</v>
      </c>
    </row>
    <row r="3108" spans="1:17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s="9">
        <f t="shared" si="144"/>
        <v>42241.429120370376</v>
      </c>
      <c r="L3108" s="9">
        <f t="shared" si="145"/>
        <v>42263.916666666672</v>
      </c>
      <c r="M3108" s="10">
        <f t="shared" si="146"/>
        <v>2015</v>
      </c>
      <c r="N3108" t="b">
        <v>0</v>
      </c>
      <c r="O3108">
        <v>4</v>
      </c>
      <c r="P3108" t="b">
        <v>0</v>
      </c>
      <c r="Q3108" t="s">
        <v>8301</v>
      </c>
    </row>
    <row r="3109" spans="1:17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s="9">
        <f t="shared" si="144"/>
        <v>42128.814247685179</v>
      </c>
      <c r="L3109" s="9">
        <f t="shared" si="145"/>
        <v>42135.814247685179</v>
      </c>
      <c r="M3109" s="10">
        <f t="shared" si="146"/>
        <v>2015</v>
      </c>
      <c r="N3109" t="b">
        <v>0</v>
      </c>
      <c r="O3109">
        <v>29</v>
      </c>
      <c r="P3109" t="b">
        <v>0</v>
      </c>
      <c r="Q3109" t="s">
        <v>8301</v>
      </c>
    </row>
    <row r="3110" spans="1:17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s="9">
        <f t="shared" si="144"/>
        <v>42062.680486111116</v>
      </c>
      <c r="L3110" s="9">
        <f t="shared" si="145"/>
        <v>42122.638819444444</v>
      </c>
      <c r="M3110" s="10">
        <f t="shared" si="146"/>
        <v>2015</v>
      </c>
      <c r="N3110" t="b">
        <v>0</v>
      </c>
      <c r="O3110">
        <v>2</v>
      </c>
      <c r="P3110" t="b">
        <v>0</v>
      </c>
      <c r="Q3110" t="s">
        <v>8301</v>
      </c>
    </row>
    <row r="3111" spans="1:17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s="9">
        <f t="shared" si="144"/>
        <v>41844.125115740739</v>
      </c>
      <c r="L3111" s="9">
        <f t="shared" si="145"/>
        <v>41879.125115740739</v>
      </c>
      <c r="M3111" s="10">
        <f t="shared" si="146"/>
        <v>2014</v>
      </c>
      <c r="N3111" t="b">
        <v>0</v>
      </c>
      <c r="O3111">
        <v>114</v>
      </c>
      <c r="P3111" t="b">
        <v>0</v>
      </c>
      <c r="Q3111" t="s">
        <v>8301</v>
      </c>
    </row>
    <row r="3112" spans="1:17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s="9">
        <f t="shared" si="144"/>
        <v>42745.031469907408</v>
      </c>
      <c r="L3112" s="9">
        <f t="shared" si="145"/>
        <v>42785.031469907408</v>
      </c>
      <c r="M3112" s="10">
        <f t="shared" si="146"/>
        <v>2017</v>
      </c>
      <c r="N3112" t="b">
        <v>0</v>
      </c>
      <c r="O3112">
        <v>1</v>
      </c>
      <c r="P3112" t="b">
        <v>0</v>
      </c>
      <c r="Q3112" t="s">
        <v>8301</v>
      </c>
    </row>
    <row r="3113" spans="1:17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s="9">
        <f t="shared" si="144"/>
        <v>41885.595138888886</v>
      </c>
      <c r="L3113" s="9">
        <f t="shared" si="145"/>
        <v>41916.595138888886</v>
      </c>
      <c r="M3113" s="10">
        <f t="shared" si="146"/>
        <v>2014</v>
      </c>
      <c r="N3113" t="b">
        <v>0</v>
      </c>
      <c r="O3113">
        <v>76</v>
      </c>
      <c r="P3113" t="b">
        <v>0</v>
      </c>
      <c r="Q3113" t="s">
        <v>8301</v>
      </c>
    </row>
    <row r="3114" spans="1:17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s="9">
        <f t="shared" si="144"/>
        <v>42615.121921296297</v>
      </c>
      <c r="L3114" s="9">
        <f t="shared" si="145"/>
        <v>42675.121921296297</v>
      </c>
      <c r="M3114" s="10">
        <f t="shared" si="146"/>
        <v>2016</v>
      </c>
      <c r="N3114" t="b">
        <v>0</v>
      </c>
      <c r="O3114">
        <v>9</v>
      </c>
      <c r="P3114" t="b">
        <v>0</v>
      </c>
      <c r="Q3114" t="s">
        <v>8301</v>
      </c>
    </row>
    <row r="3115" spans="1:17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s="9">
        <f t="shared" si="144"/>
        <v>42081.731273148151</v>
      </c>
      <c r="L3115" s="9">
        <f t="shared" si="145"/>
        <v>42111.731273148151</v>
      </c>
      <c r="M3115" s="10">
        <f t="shared" si="146"/>
        <v>2015</v>
      </c>
      <c r="N3115" t="b">
        <v>0</v>
      </c>
      <c r="O3115">
        <v>37</v>
      </c>
      <c r="P3115" t="b">
        <v>0</v>
      </c>
      <c r="Q3115" t="s">
        <v>8301</v>
      </c>
    </row>
    <row r="3116" spans="1:17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s="9">
        <f t="shared" si="144"/>
        <v>41843.632523148146</v>
      </c>
      <c r="L3116" s="9">
        <f t="shared" si="145"/>
        <v>41903.632523148146</v>
      </c>
      <c r="M3116" s="10">
        <f t="shared" si="146"/>
        <v>2014</v>
      </c>
      <c r="N3116" t="b">
        <v>0</v>
      </c>
      <c r="O3116">
        <v>0</v>
      </c>
      <c r="P3116" t="b">
        <v>0</v>
      </c>
      <c r="Q3116" t="s">
        <v>8301</v>
      </c>
    </row>
    <row r="3117" spans="1:17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s="9">
        <f t="shared" si="144"/>
        <v>42496.447071759263</v>
      </c>
      <c r="L3117" s="9">
        <f t="shared" si="145"/>
        <v>42526.447071759263</v>
      </c>
      <c r="M3117" s="10">
        <f t="shared" si="146"/>
        <v>2016</v>
      </c>
      <c r="N3117" t="b">
        <v>0</v>
      </c>
      <c r="O3117">
        <v>1</v>
      </c>
      <c r="P3117" t="b">
        <v>0</v>
      </c>
      <c r="Q3117" t="s">
        <v>8301</v>
      </c>
    </row>
    <row r="3118" spans="1:17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s="9">
        <f t="shared" si="144"/>
        <v>42081.515335648146</v>
      </c>
      <c r="L3118" s="9">
        <f t="shared" si="145"/>
        <v>42095.515335648146</v>
      </c>
      <c r="M3118" s="10">
        <f t="shared" si="146"/>
        <v>2015</v>
      </c>
      <c r="N3118" t="b">
        <v>0</v>
      </c>
      <c r="O3118">
        <v>10</v>
      </c>
      <c r="P3118" t="b">
        <v>0</v>
      </c>
      <c r="Q3118" t="s">
        <v>8301</v>
      </c>
    </row>
    <row r="3119" spans="1:17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s="9">
        <f t="shared" si="144"/>
        <v>42509.374537037031</v>
      </c>
      <c r="L3119" s="9">
        <f t="shared" si="145"/>
        <v>42517.55</v>
      </c>
      <c r="M3119" s="10">
        <f t="shared" si="146"/>
        <v>2016</v>
      </c>
      <c r="N3119" t="b">
        <v>0</v>
      </c>
      <c r="O3119">
        <v>1</v>
      </c>
      <c r="P3119" t="b">
        <v>0</v>
      </c>
      <c r="Q3119" t="s">
        <v>8301</v>
      </c>
    </row>
    <row r="3120" spans="1:17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s="9">
        <f t="shared" si="144"/>
        <v>42534.649571759262</v>
      </c>
      <c r="L3120" s="9">
        <f t="shared" si="145"/>
        <v>42553.649571759262</v>
      </c>
      <c r="M3120" s="10">
        <f t="shared" si="146"/>
        <v>2016</v>
      </c>
      <c r="N3120" t="b">
        <v>0</v>
      </c>
      <c r="O3120">
        <v>2</v>
      </c>
      <c r="P3120" t="b">
        <v>0</v>
      </c>
      <c r="Q3120" t="s">
        <v>8301</v>
      </c>
    </row>
    <row r="3121" spans="1:17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s="9">
        <f t="shared" si="144"/>
        <v>42060.04550925926</v>
      </c>
      <c r="L3121" s="9">
        <f t="shared" si="145"/>
        <v>42090.003842592589</v>
      </c>
      <c r="M3121" s="10">
        <f t="shared" si="146"/>
        <v>2015</v>
      </c>
      <c r="N3121" t="b">
        <v>0</v>
      </c>
      <c r="O3121">
        <v>1</v>
      </c>
      <c r="P3121" t="b">
        <v>0</v>
      </c>
      <c r="Q3121" t="s">
        <v>8301</v>
      </c>
    </row>
    <row r="3122" spans="1:17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s="9">
        <f t="shared" si="144"/>
        <v>42435.942083333335</v>
      </c>
      <c r="L3122" s="9">
        <f t="shared" si="145"/>
        <v>42495.900416666671</v>
      </c>
      <c r="M3122" s="10">
        <f t="shared" si="146"/>
        <v>2016</v>
      </c>
      <c r="N3122" t="b">
        <v>0</v>
      </c>
      <c r="O3122">
        <v>10</v>
      </c>
      <c r="P3122" t="b">
        <v>0</v>
      </c>
      <c r="Q3122" t="s">
        <v>8301</v>
      </c>
    </row>
    <row r="3123" spans="1:17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s="9">
        <f t="shared" si="144"/>
        <v>41848.679803240739</v>
      </c>
      <c r="L3123" s="9">
        <f t="shared" si="145"/>
        <v>41908.679803240739</v>
      </c>
      <c r="M3123" s="10">
        <f t="shared" si="146"/>
        <v>2014</v>
      </c>
      <c r="N3123" t="b">
        <v>0</v>
      </c>
      <c r="O3123">
        <v>1</v>
      </c>
      <c r="P3123" t="b">
        <v>0</v>
      </c>
      <c r="Q3123" t="s">
        <v>8301</v>
      </c>
    </row>
    <row r="3124" spans="1:17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s="9">
        <f t="shared" si="144"/>
        <v>42678.932083333333</v>
      </c>
      <c r="L3124" s="9">
        <f t="shared" si="145"/>
        <v>42683.973750000005</v>
      </c>
      <c r="M3124" s="10">
        <f t="shared" si="146"/>
        <v>2016</v>
      </c>
      <c r="N3124" t="b">
        <v>0</v>
      </c>
      <c r="O3124">
        <v>2</v>
      </c>
      <c r="P3124" t="b">
        <v>0</v>
      </c>
      <c r="Q3124" t="s">
        <v>8301</v>
      </c>
    </row>
    <row r="3125" spans="1:17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s="9">
        <f t="shared" si="144"/>
        <v>42530.993032407408</v>
      </c>
      <c r="L3125" s="9">
        <f t="shared" si="145"/>
        <v>42560.993032407408</v>
      </c>
      <c r="M3125" s="10">
        <f t="shared" si="146"/>
        <v>2016</v>
      </c>
      <c r="N3125" t="b">
        <v>0</v>
      </c>
      <c r="O3125">
        <v>348</v>
      </c>
      <c r="P3125" t="b">
        <v>0</v>
      </c>
      <c r="Q3125" t="s">
        <v>8301</v>
      </c>
    </row>
    <row r="3126" spans="1:17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s="9">
        <f t="shared" si="144"/>
        <v>41977.780104166668</v>
      </c>
      <c r="L3126" s="9">
        <f t="shared" si="145"/>
        <v>42037.780104166668</v>
      </c>
      <c r="M3126" s="10">
        <f t="shared" si="146"/>
        <v>2015</v>
      </c>
      <c r="N3126" t="b">
        <v>0</v>
      </c>
      <c r="O3126">
        <v>4</v>
      </c>
      <c r="P3126" t="b">
        <v>0</v>
      </c>
      <c r="Q3126" t="s">
        <v>8301</v>
      </c>
    </row>
    <row r="3127" spans="1:17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s="9">
        <f t="shared" si="144"/>
        <v>42346.20685185185</v>
      </c>
      <c r="L3127" s="9">
        <f t="shared" si="145"/>
        <v>42376.20685185185</v>
      </c>
      <c r="M3127" s="10">
        <f t="shared" si="146"/>
        <v>2016</v>
      </c>
      <c r="N3127" t="b">
        <v>0</v>
      </c>
      <c r="O3127">
        <v>0</v>
      </c>
      <c r="P3127" t="b">
        <v>0</v>
      </c>
      <c r="Q3127" t="s">
        <v>8301</v>
      </c>
    </row>
    <row r="3128" spans="1:17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s="9">
        <f t="shared" si="144"/>
        <v>42427.01807870371</v>
      </c>
      <c r="L3128" s="9">
        <f t="shared" si="145"/>
        <v>42456.976412037038</v>
      </c>
      <c r="M3128" s="10">
        <f t="shared" si="146"/>
        <v>2016</v>
      </c>
      <c r="N3128" t="b">
        <v>0</v>
      </c>
      <c r="O3128">
        <v>17</v>
      </c>
      <c r="P3128" t="b">
        <v>0</v>
      </c>
      <c r="Q3128" t="s">
        <v>8301</v>
      </c>
    </row>
    <row r="3129" spans="1:17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s="9">
        <f t="shared" si="144"/>
        <v>42034.856817129628</v>
      </c>
      <c r="L3129" s="9">
        <f t="shared" si="145"/>
        <v>42064.856817129628</v>
      </c>
      <c r="M3129" s="10">
        <f t="shared" si="146"/>
        <v>2015</v>
      </c>
      <c r="N3129" t="b">
        <v>0</v>
      </c>
      <c r="O3129">
        <v>0</v>
      </c>
      <c r="P3129" t="b">
        <v>0</v>
      </c>
      <c r="Q3129" t="s">
        <v>8301</v>
      </c>
    </row>
    <row r="3130" spans="1:17" ht="60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s="9">
        <f t="shared" si="144"/>
        <v>42780.825706018513</v>
      </c>
      <c r="L3130" s="9">
        <f t="shared" si="145"/>
        <v>42810.784039351856</v>
      </c>
      <c r="M3130" s="10">
        <f t="shared" si="146"/>
        <v>2017</v>
      </c>
      <c r="N3130" t="b">
        <v>0</v>
      </c>
      <c r="O3130">
        <v>117</v>
      </c>
      <c r="P3130" t="b">
        <v>0</v>
      </c>
      <c r="Q3130" t="s">
        <v>8269</v>
      </c>
    </row>
    <row r="3131" spans="1:17" ht="60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s="9">
        <f t="shared" si="144"/>
        <v>42803.842812499999</v>
      </c>
      <c r="L3131" s="9">
        <f t="shared" si="145"/>
        <v>42843.801145833335</v>
      </c>
      <c r="M3131" s="10">
        <f t="shared" si="146"/>
        <v>2017</v>
      </c>
      <c r="N3131" t="b">
        <v>0</v>
      </c>
      <c r="O3131">
        <v>1</v>
      </c>
      <c r="P3131" t="b">
        <v>0</v>
      </c>
      <c r="Q3131" t="s">
        <v>8269</v>
      </c>
    </row>
    <row r="3132" spans="1:17" ht="45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s="9">
        <f t="shared" si="144"/>
        <v>42808.640231481477</v>
      </c>
      <c r="L3132" s="9">
        <f t="shared" si="145"/>
        <v>42839.207638888889</v>
      </c>
      <c r="M3132" s="10">
        <f t="shared" si="146"/>
        <v>2017</v>
      </c>
      <c r="N3132" t="b">
        <v>0</v>
      </c>
      <c r="O3132">
        <v>4</v>
      </c>
      <c r="P3132" t="b">
        <v>0</v>
      </c>
      <c r="Q3132" t="s">
        <v>8269</v>
      </c>
    </row>
    <row r="3133" spans="1:17" ht="30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s="9">
        <f t="shared" si="144"/>
        <v>42803.579224537039</v>
      </c>
      <c r="L3133" s="9">
        <f t="shared" si="145"/>
        <v>42833.537557870368</v>
      </c>
      <c r="M3133" s="10">
        <f t="shared" si="146"/>
        <v>2017</v>
      </c>
      <c r="N3133" t="b">
        <v>0</v>
      </c>
      <c r="O3133">
        <v>12</v>
      </c>
      <c r="P3133" t="b">
        <v>0</v>
      </c>
      <c r="Q3133" t="s">
        <v>8269</v>
      </c>
    </row>
    <row r="3134" spans="1:17" ht="30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s="9">
        <f t="shared" si="144"/>
        <v>42786.350231481483</v>
      </c>
      <c r="L3134" s="9">
        <f t="shared" si="145"/>
        <v>42846.308564814812</v>
      </c>
      <c r="M3134" s="10">
        <f t="shared" si="146"/>
        <v>2017</v>
      </c>
      <c r="N3134" t="b">
        <v>0</v>
      </c>
      <c r="O3134">
        <v>1</v>
      </c>
      <c r="P3134" t="b">
        <v>0</v>
      </c>
      <c r="Q3134" t="s">
        <v>8269</v>
      </c>
    </row>
    <row r="3135" spans="1:17" ht="60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s="9">
        <f t="shared" si="144"/>
        <v>42788.565208333333</v>
      </c>
      <c r="L3135" s="9">
        <f t="shared" si="145"/>
        <v>42818.523541666669</v>
      </c>
      <c r="M3135" s="10">
        <f t="shared" si="146"/>
        <v>2017</v>
      </c>
      <c r="N3135" t="b">
        <v>0</v>
      </c>
      <c r="O3135">
        <v>16</v>
      </c>
      <c r="P3135" t="b">
        <v>0</v>
      </c>
      <c r="Q3135" t="s">
        <v>8269</v>
      </c>
    </row>
    <row r="3136" spans="1:17" ht="60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s="9">
        <f t="shared" si="144"/>
        <v>42800.720127314817</v>
      </c>
      <c r="L3136" s="9">
        <f t="shared" si="145"/>
        <v>42821.678460648152</v>
      </c>
      <c r="M3136" s="10">
        <f t="shared" si="146"/>
        <v>2017</v>
      </c>
      <c r="N3136" t="b">
        <v>0</v>
      </c>
      <c r="O3136">
        <v>12</v>
      </c>
      <c r="P3136" t="b">
        <v>0</v>
      </c>
      <c r="Q3136" t="s">
        <v>8269</v>
      </c>
    </row>
    <row r="3137" spans="1:17" ht="60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s="9">
        <f t="shared" si="144"/>
        <v>42807.151863425926</v>
      </c>
      <c r="L3137" s="9">
        <f t="shared" si="145"/>
        <v>42829.151863425926</v>
      </c>
      <c r="M3137" s="10">
        <f t="shared" si="146"/>
        <v>2017</v>
      </c>
      <c r="N3137" t="b">
        <v>0</v>
      </c>
      <c r="O3137">
        <v>7</v>
      </c>
      <c r="P3137" t="b">
        <v>0</v>
      </c>
      <c r="Q3137" t="s">
        <v>8269</v>
      </c>
    </row>
    <row r="3138" spans="1:17" ht="60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s="9">
        <f t="shared" si="144"/>
        <v>42789.462430555555</v>
      </c>
      <c r="L3138" s="9">
        <f t="shared" si="145"/>
        <v>42825.957638888889</v>
      </c>
      <c r="M3138" s="10">
        <f t="shared" si="146"/>
        <v>2017</v>
      </c>
      <c r="N3138" t="b">
        <v>0</v>
      </c>
      <c r="O3138">
        <v>22</v>
      </c>
      <c r="P3138" t="b">
        <v>0</v>
      </c>
      <c r="Q3138" t="s">
        <v>8269</v>
      </c>
    </row>
    <row r="3139" spans="1:17" ht="45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s="9">
        <f t="shared" ref="K3139:K3202" si="147">(((J3139/60)/60)/24)+DATE(1970,1,1)</f>
        <v>42807.885057870371</v>
      </c>
      <c r="L3139" s="9">
        <f t="shared" ref="L3139:L3202" si="148">(((I3139/60)/60)/24)+DATE(1970,1,1)</f>
        <v>42858.8</v>
      </c>
      <c r="M3139" s="10">
        <f t="shared" ref="M3139:M3202" si="149">YEAR(L3139)</f>
        <v>2017</v>
      </c>
      <c r="N3139" t="b">
        <v>0</v>
      </c>
      <c r="O3139">
        <v>1</v>
      </c>
      <c r="P3139" t="b">
        <v>0</v>
      </c>
      <c r="Q3139" t="s">
        <v>8269</v>
      </c>
    </row>
    <row r="3140" spans="1:17" ht="60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s="9">
        <f t="shared" si="147"/>
        <v>42809.645914351851</v>
      </c>
      <c r="L3140" s="9">
        <f t="shared" si="148"/>
        <v>42828.645914351851</v>
      </c>
      <c r="M3140" s="10">
        <f t="shared" si="149"/>
        <v>2017</v>
      </c>
      <c r="N3140" t="b">
        <v>0</v>
      </c>
      <c r="O3140">
        <v>0</v>
      </c>
      <c r="P3140" t="b">
        <v>0</v>
      </c>
      <c r="Q3140" t="s">
        <v>8269</v>
      </c>
    </row>
    <row r="3141" spans="1:17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s="9">
        <f t="shared" si="147"/>
        <v>42785.270370370374</v>
      </c>
      <c r="L3141" s="9">
        <f t="shared" si="148"/>
        <v>42819.189583333333</v>
      </c>
      <c r="M3141" s="10">
        <f t="shared" si="149"/>
        <v>2017</v>
      </c>
      <c r="N3141" t="b">
        <v>0</v>
      </c>
      <c r="O3141">
        <v>6</v>
      </c>
      <c r="P3141" t="b">
        <v>0</v>
      </c>
      <c r="Q3141" t="s">
        <v>8269</v>
      </c>
    </row>
    <row r="3142" spans="1:17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s="9">
        <f t="shared" si="147"/>
        <v>42802.718784722223</v>
      </c>
      <c r="L3142" s="9">
        <f t="shared" si="148"/>
        <v>42832.677118055552</v>
      </c>
      <c r="M3142" s="10">
        <f t="shared" si="149"/>
        <v>2017</v>
      </c>
      <c r="N3142" t="b">
        <v>0</v>
      </c>
      <c r="O3142">
        <v>4</v>
      </c>
      <c r="P3142" t="b">
        <v>0</v>
      </c>
      <c r="Q3142" t="s">
        <v>8269</v>
      </c>
    </row>
    <row r="3143" spans="1:17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s="9">
        <f t="shared" si="147"/>
        <v>42800.753333333334</v>
      </c>
      <c r="L3143" s="9">
        <f t="shared" si="148"/>
        <v>42841.833333333328</v>
      </c>
      <c r="M3143" s="10">
        <f t="shared" si="149"/>
        <v>2017</v>
      </c>
      <c r="N3143" t="b">
        <v>0</v>
      </c>
      <c r="O3143">
        <v>8</v>
      </c>
      <c r="P3143" t="b">
        <v>0</v>
      </c>
      <c r="Q3143" t="s">
        <v>8269</v>
      </c>
    </row>
    <row r="3144" spans="1:17" ht="45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s="9">
        <f t="shared" si="147"/>
        <v>42783.513182870374</v>
      </c>
      <c r="L3144" s="9">
        <f t="shared" si="148"/>
        <v>42813.471516203703</v>
      </c>
      <c r="M3144" s="10">
        <f t="shared" si="149"/>
        <v>2017</v>
      </c>
      <c r="N3144" t="b">
        <v>0</v>
      </c>
      <c r="O3144">
        <v>3</v>
      </c>
      <c r="P3144" t="b">
        <v>0</v>
      </c>
      <c r="Q3144" t="s">
        <v>8269</v>
      </c>
    </row>
    <row r="3145" spans="1:17" ht="60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s="9">
        <f t="shared" si="147"/>
        <v>42808.358287037037</v>
      </c>
      <c r="L3145" s="9">
        <f t="shared" si="148"/>
        <v>42834.358287037037</v>
      </c>
      <c r="M3145" s="10">
        <f t="shared" si="149"/>
        <v>2017</v>
      </c>
      <c r="N3145" t="b">
        <v>0</v>
      </c>
      <c r="O3145">
        <v>0</v>
      </c>
      <c r="P3145" t="b">
        <v>0</v>
      </c>
      <c r="Q3145" t="s">
        <v>8269</v>
      </c>
    </row>
    <row r="3146" spans="1:17" ht="60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s="9">
        <f t="shared" si="147"/>
        <v>42796.538275462968</v>
      </c>
      <c r="L3146" s="9">
        <f t="shared" si="148"/>
        <v>42813.25</v>
      </c>
      <c r="M3146" s="10">
        <f t="shared" si="149"/>
        <v>2017</v>
      </c>
      <c r="N3146" t="b">
        <v>0</v>
      </c>
      <c r="O3146">
        <v>30</v>
      </c>
      <c r="P3146" t="b">
        <v>0</v>
      </c>
      <c r="Q3146" t="s">
        <v>8269</v>
      </c>
    </row>
    <row r="3147" spans="1:17" ht="45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s="9">
        <f t="shared" si="147"/>
        <v>42762.040902777779</v>
      </c>
      <c r="L3147" s="9">
        <f t="shared" si="148"/>
        <v>42821.999236111107</v>
      </c>
      <c r="M3147" s="10">
        <f t="shared" si="149"/>
        <v>2017</v>
      </c>
      <c r="N3147" t="b">
        <v>0</v>
      </c>
      <c r="O3147">
        <v>0</v>
      </c>
      <c r="P3147" t="b">
        <v>0</v>
      </c>
      <c r="Q3147" t="s">
        <v>8269</v>
      </c>
    </row>
    <row r="3148" spans="1:17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s="9">
        <f t="shared" si="147"/>
        <v>42796.682476851856</v>
      </c>
      <c r="L3148" s="9">
        <f t="shared" si="148"/>
        <v>42841.640810185185</v>
      </c>
      <c r="M3148" s="10">
        <f t="shared" si="149"/>
        <v>2017</v>
      </c>
      <c r="N3148" t="b">
        <v>0</v>
      </c>
      <c r="O3148">
        <v>12</v>
      </c>
      <c r="P3148" t="b">
        <v>0</v>
      </c>
      <c r="Q3148" t="s">
        <v>8269</v>
      </c>
    </row>
    <row r="3149" spans="1:17" ht="60" hidden="1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s="9">
        <f t="shared" si="147"/>
        <v>41909.969386574077</v>
      </c>
      <c r="L3149" s="9">
        <f t="shared" si="148"/>
        <v>41950.011053240742</v>
      </c>
      <c r="M3149" s="10">
        <f t="shared" si="149"/>
        <v>2014</v>
      </c>
      <c r="N3149" t="b">
        <v>1</v>
      </c>
      <c r="O3149">
        <v>213</v>
      </c>
      <c r="P3149" t="b">
        <v>1</v>
      </c>
      <c r="Q3149" t="s">
        <v>8269</v>
      </c>
    </row>
    <row r="3150" spans="1:17" ht="30" hidden="1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s="9">
        <f t="shared" si="147"/>
        <v>41891.665324074071</v>
      </c>
      <c r="L3150" s="9">
        <f t="shared" si="148"/>
        <v>41913.166666666664</v>
      </c>
      <c r="M3150" s="10">
        <f t="shared" si="149"/>
        <v>2014</v>
      </c>
      <c r="N3150" t="b">
        <v>1</v>
      </c>
      <c r="O3150">
        <v>57</v>
      </c>
      <c r="P3150" t="b">
        <v>1</v>
      </c>
      <c r="Q3150" t="s">
        <v>8269</v>
      </c>
    </row>
    <row r="3151" spans="1:17" ht="60" hidden="1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s="9">
        <f t="shared" si="147"/>
        <v>41226.017361111109</v>
      </c>
      <c r="L3151" s="9">
        <f t="shared" si="148"/>
        <v>41250.083333333336</v>
      </c>
      <c r="M3151" s="10">
        <f t="shared" si="149"/>
        <v>2012</v>
      </c>
      <c r="N3151" t="b">
        <v>1</v>
      </c>
      <c r="O3151">
        <v>25</v>
      </c>
      <c r="P3151" t="b">
        <v>1</v>
      </c>
      <c r="Q3151" t="s">
        <v>8269</v>
      </c>
    </row>
    <row r="3152" spans="1:17" ht="60" hidden="1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s="9">
        <f t="shared" si="147"/>
        <v>40478.263923611114</v>
      </c>
      <c r="L3152" s="9">
        <f t="shared" si="148"/>
        <v>40568.166666666664</v>
      </c>
      <c r="M3152" s="10">
        <f t="shared" si="149"/>
        <v>2011</v>
      </c>
      <c r="N3152" t="b">
        <v>1</v>
      </c>
      <c r="O3152">
        <v>104</v>
      </c>
      <c r="P3152" t="b">
        <v>1</v>
      </c>
      <c r="Q3152" t="s">
        <v>8269</v>
      </c>
    </row>
    <row r="3153" spans="1:17" ht="45" hidden="1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s="9">
        <f t="shared" si="147"/>
        <v>41862.83997685185</v>
      </c>
      <c r="L3153" s="9">
        <f t="shared" si="148"/>
        <v>41892.83997685185</v>
      </c>
      <c r="M3153" s="10">
        <f t="shared" si="149"/>
        <v>2014</v>
      </c>
      <c r="N3153" t="b">
        <v>1</v>
      </c>
      <c r="O3153">
        <v>34</v>
      </c>
      <c r="P3153" t="b">
        <v>1</v>
      </c>
      <c r="Q3153" t="s">
        <v>8269</v>
      </c>
    </row>
    <row r="3154" spans="1:17" ht="45" hidden="1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s="9">
        <f t="shared" si="147"/>
        <v>41550.867673611108</v>
      </c>
      <c r="L3154" s="9">
        <f t="shared" si="148"/>
        <v>41580.867673611108</v>
      </c>
      <c r="M3154" s="10">
        <f t="shared" si="149"/>
        <v>2013</v>
      </c>
      <c r="N3154" t="b">
        <v>1</v>
      </c>
      <c r="O3154">
        <v>67</v>
      </c>
      <c r="P3154" t="b">
        <v>1</v>
      </c>
      <c r="Q3154" t="s">
        <v>8269</v>
      </c>
    </row>
    <row r="3155" spans="1:17" ht="45" hidden="1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s="9">
        <f t="shared" si="147"/>
        <v>40633.154363425929</v>
      </c>
      <c r="L3155" s="9">
        <f t="shared" si="148"/>
        <v>40664.207638888889</v>
      </c>
      <c r="M3155" s="10">
        <f t="shared" si="149"/>
        <v>2011</v>
      </c>
      <c r="N3155" t="b">
        <v>1</v>
      </c>
      <c r="O3155">
        <v>241</v>
      </c>
      <c r="P3155" t="b">
        <v>1</v>
      </c>
      <c r="Q3155" t="s">
        <v>8269</v>
      </c>
    </row>
    <row r="3156" spans="1:17" ht="60" hidden="1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s="9">
        <f t="shared" si="147"/>
        <v>40970.875671296293</v>
      </c>
      <c r="L3156" s="9">
        <f t="shared" si="148"/>
        <v>41000.834004629629</v>
      </c>
      <c r="M3156" s="10">
        <f t="shared" si="149"/>
        <v>2012</v>
      </c>
      <c r="N3156" t="b">
        <v>1</v>
      </c>
      <c r="O3156">
        <v>123</v>
      </c>
      <c r="P3156" t="b">
        <v>1</v>
      </c>
      <c r="Q3156" t="s">
        <v>8269</v>
      </c>
    </row>
    <row r="3157" spans="1:17" ht="45" hidden="1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s="9">
        <f t="shared" si="147"/>
        <v>41233.499131944445</v>
      </c>
      <c r="L3157" s="9">
        <f t="shared" si="148"/>
        <v>41263.499131944445</v>
      </c>
      <c r="M3157" s="10">
        <f t="shared" si="149"/>
        <v>2012</v>
      </c>
      <c r="N3157" t="b">
        <v>1</v>
      </c>
      <c r="O3157">
        <v>302</v>
      </c>
      <c r="P3157" t="b">
        <v>1</v>
      </c>
      <c r="Q3157" t="s">
        <v>8269</v>
      </c>
    </row>
    <row r="3158" spans="1:17" ht="60" hidden="1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s="9">
        <f t="shared" si="147"/>
        <v>41026.953055555554</v>
      </c>
      <c r="L3158" s="9">
        <f t="shared" si="148"/>
        <v>41061.953055555554</v>
      </c>
      <c r="M3158" s="10">
        <f t="shared" si="149"/>
        <v>2012</v>
      </c>
      <c r="N3158" t="b">
        <v>1</v>
      </c>
      <c r="O3158">
        <v>89</v>
      </c>
      <c r="P3158" t="b">
        <v>1</v>
      </c>
      <c r="Q3158" t="s">
        <v>8269</v>
      </c>
    </row>
    <row r="3159" spans="1:17" ht="30" hidden="1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s="9">
        <f t="shared" si="147"/>
        <v>41829.788252314815</v>
      </c>
      <c r="L3159" s="9">
        <f t="shared" si="148"/>
        <v>41839.208333333336</v>
      </c>
      <c r="M3159" s="10">
        <f t="shared" si="149"/>
        <v>2014</v>
      </c>
      <c r="N3159" t="b">
        <v>1</v>
      </c>
      <c r="O3159">
        <v>41</v>
      </c>
      <c r="P3159" t="b">
        <v>1</v>
      </c>
      <c r="Q3159" t="s">
        <v>8269</v>
      </c>
    </row>
    <row r="3160" spans="1:17" ht="30" hidden="1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s="9">
        <f t="shared" si="147"/>
        <v>41447.839722222219</v>
      </c>
      <c r="L3160" s="9">
        <f t="shared" si="148"/>
        <v>41477.839722222219</v>
      </c>
      <c r="M3160" s="10">
        <f t="shared" si="149"/>
        <v>2013</v>
      </c>
      <c r="N3160" t="b">
        <v>1</v>
      </c>
      <c r="O3160">
        <v>69</v>
      </c>
      <c r="P3160" t="b">
        <v>1</v>
      </c>
      <c r="Q3160" t="s">
        <v>8269</v>
      </c>
    </row>
    <row r="3161" spans="1:17" ht="45" hidden="1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s="9">
        <f t="shared" si="147"/>
        <v>40884.066678240742</v>
      </c>
      <c r="L3161" s="9">
        <f t="shared" si="148"/>
        <v>40926.958333333336</v>
      </c>
      <c r="M3161" s="10">
        <f t="shared" si="149"/>
        <v>2012</v>
      </c>
      <c r="N3161" t="b">
        <v>1</v>
      </c>
      <c r="O3161">
        <v>52</v>
      </c>
      <c r="P3161" t="b">
        <v>1</v>
      </c>
      <c r="Q3161" t="s">
        <v>8269</v>
      </c>
    </row>
    <row r="3162" spans="1:17" ht="45" hidden="1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s="9">
        <f t="shared" si="147"/>
        <v>41841.26489583333</v>
      </c>
      <c r="L3162" s="9">
        <f t="shared" si="148"/>
        <v>41864.207638888889</v>
      </c>
      <c r="M3162" s="10">
        <f t="shared" si="149"/>
        <v>2014</v>
      </c>
      <c r="N3162" t="b">
        <v>1</v>
      </c>
      <c r="O3162">
        <v>57</v>
      </c>
      <c r="P3162" t="b">
        <v>1</v>
      </c>
      <c r="Q3162" t="s">
        <v>8269</v>
      </c>
    </row>
    <row r="3163" spans="1:17" ht="60" hidden="1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s="9">
        <f t="shared" si="147"/>
        <v>41897.536134259259</v>
      </c>
      <c r="L3163" s="9">
        <f t="shared" si="148"/>
        <v>41927.536134259259</v>
      </c>
      <c r="M3163" s="10">
        <f t="shared" si="149"/>
        <v>2014</v>
      </c>
      <c r="N3163" t="b">
        <v>1</v>
      </c>
      <c r="O3163">
        <v>74</v>
      </c>
      <c r="P3163" t="b">
        <v>1</v>
      </c>
      <c r="Q3163" t="s">
        <v>8269</v>
      </c>
    </row>
    <row r="3164" spans="1:17" ht="60" hidden="1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s="9">
        <f t="shared" si="147"/>
        <v>41799.685902777775</v>
      </c>
      <c r="L3164" s="9">
        <f t="shared" si="148"/>
        <v>41827.083333333336</v>
      </c>
      <c r="M3164" s="10">
        <f t="shared" si="149"/>
        <v>2014</v>
      </c>
      <c r="N3164" t="b">
        <v>1</v>
      </c>
      <c r="O3164">
        <v>63</v>
      </c>
      <c r="P3164" t="b">
        <v>1</v>
      </c>
      <c r="Q3164" t="s">
        <v>8269</v>
      </c>
    </row>
    <row r="3165" spans="1:17" ht="45" hidden="1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s="9">
        <f t="shared" si="147"/>
        <v>41775.753761574073</v>
      </c>
      <c r="L3165" s="9">
        <f t="shared" si="148"/>
        <v>41805.753761574073</v>
      </c>
      <c r="M3165" s="10">
        <f t="shared" si="149"/>
        <v>2014</v>
      </c>
      <c r="N3165" t="b">
        <v>1</v>
      </c>
      <c r="O3165">
        <v>72</v>
      </c>
      <c r="P3165" t="b">
        <v>1</v>
      </c>
      <c r="Q3165" t="s">
        <v>8269</v>
      </c>
    </row>
    <row r="3166" spans="1:17" ht="60" hidden="1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s="9">
        <f t="shared" si="147"/>
        <v>41766.80572916667</v>
      </c>
      <c r="L3166" s="9">
        <f t="shared" si="148"/>
        <v>41799.80572916667</v>
      </c>
      <c r="M3166" s="10">
        <f t="shared" si="149"/>
        <v>2014</v>
      </c>
      <c r="N3166" t="b">
        <v>1</v>
      </c>
      <c r="O3166">
        <v>71</v>
      </c>
      <c r="P3166" t="b">
        <v>1</v>
      </c>
      <c r="Q3166" t="s">
        <v>8269</v>
      </c>
    </row>
    <row r="3167" spans="1:17" ht="60" hidden="1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s="9">
        <f t="shared" si="147"/>
        <v>40644.159259259257</v>
      </c>
      <c r="L3167" s="9">
        <f t="shared" si="148"/>
        <v>40666.165972222225</v>
      </c>
      <c r="M3167" s="10">
        <f t="shared" si="149"/>
        <v>2011</v>
      </c>
      <c r="N3167" t="b">
        <v>1</v>
      </c>
      <c r="O3167">
        <v>21</v>
      </c>
      <c r="P3167" t="b">
        <v>1</v>
      </c>
      <c r="Q3167" t="s">
        <v>8269</v>
      </c>
    </row>
    <row r="3168" spans="1:17" ht="60" hidden="1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s="9">
        <f t="shared" si="147"/>
        <v>41940.69158564815</v>
      </c>
      <c r="L3168" s="9">
        <f t="shared" si="148"/>
        <v>41969.332638888889</v>
      </c>
      <c r="M3168" s="10">
        <f t="shared" si="149"/>
        <v>2014</v>
      </c>
      <c r="N3168" t="b">
        <v>1</v>
      </c>
      <c r="O3168">
        <v>930</v>
      </c>
      <c r="P3168" t="b">
        <v>1</v>
      </c>
      <c r="Q3168" t="s">
        <v>8269</v>
      </c>
    </row>
    <row r="3169" spans="1:17" ht="30" hidden="1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s="9">
        <f t="shared" si="147"/>
        <v>41839.175706018519</v>
      </c>
      <c r="L3169" s="9">
        <f t="shared" si="148"/>
        <v>41853.175706018519</v>
      </c>
      <c r="M3169" s="10">
        <f t="shared" si="149"/>
        <v>2014</v>
      </c>
      <c r="N3169" t="b">
        <v>1</v>
      </c>
      <c r="O3169">
        <v>55</v>
      </c>
      <c r="P3169" t="b">
        <v>1</v>
      </c>
      <c r="Q3169" t="s">
        <v>8269</v>
      </c>
    </row>
    <row r="3170" spans="1:17" ht="45" hidden="1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s="9">
        <f t="shared" si="147"/>
        <v>41772.105937500004</v>
      </c>
      <c r="L3170" s="9">
        <f t="shared" si="148"/>
        <v>41803.916666666664</v>
      </c>
      <c r="M3170" s="10">
        <f t="shared" si="149"/>
        <v>2014</v>
      </c>
      <c r="N3170" t="b">
        <v>1</v>
      </c>
      <c r="O3170">
        <v>61</v>
      </c>
      <c r="P3170" t="b">
        <v>1</v>
      </c>
      <c r="Q3170" t="s">
        <v>8269</v>
      </c>
    </row>
    <row r="3171" spans="1:17" ht="30" hidden="1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s="9">
        <f t="shared" si="147"/>
        <v>41591.737974537034</v>
      </c>
      <c r="L3171" s="9">
        <f t="shared" si="148"/>
        <v>41621.207638888889</v>
      </c>
      <c r="M3171" s="10">
        <f t="shared" si="149"/>
        <v>2013</v>
      </c>
      <c r="N3171" t="b">
        <v>1</v>
      </c>
      <c r="O3171">
        <v>82</v>
      </c>
      <c r="P3171" t="b">
        <v>1</v>
      </c>
      <c r="Q3171" t="s">
        <v>8269</v>
      </c>
    </row>
    <row r="3172" spans="1:17" ht="45" hidden="1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s="9">
        <f t="shared" si="147"/>
        <v>41789.080370370371</v>
      </c>
      <c r="L3172" s="9">
        <f t="shared" si="148"/>
        <v>41822.166666666664</v>
      </c>
      <c r="M3172" s="10">
        <f t="shared" si="149"/>
        <v>2014</v>
      </c>
      <c r="N3172" t="b">
        <v>1</v>
      </c>
      <c r="O3172">
        <v>71</v>
      </c>
      <c r="P3172" t="b">
        <v>1</v>
      </c>
      <c r="Q3172" t="s">
        <v>8269</v>
      </c>
    </row>
    <row r="3173" spans="1:17" ht="60" hidden="1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s="9">
        <f t="shared" si="147"/>
        <v>42466.608310185184</v>
      </c>
      <c r="L3173" s="9">
        <f t="shared" si="148"/>
        <v>42496.608310185184</v>
      </c>
      <c r="M3173" s="10">
        <f t="shared" si="149"/>
        <v>2016</v>
      </c>
      <c r="N3173" t="b">
        <v>1</v>
      </c>
      <c r="O3173">
        <v>117</v>
      </c>
      <c r="P3173" t="b">
        <v>1</v>
      </c>
      <c r="Q3173" t="s">
        <v>8269</v>
      </c>
    </row>
    <row r="3174" spans="1:17" ht="45" hidden="1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s="9">
        <f t="shared" si="147"/>
        <v>40923.729953703703</v>
      </c>
      <c r="L3174" s="9">
        <f t="shared" si="148"/>
        <v>40953.729953703703</v>
      </c>
      <c r="M3174" s="10">
        <f t="shared" si="149"/>
        <v>2012</v>
      </c>
      <c r="N3174" t="b">
        <v>1</v>
      </c>
      <c r="O3174">
        <v>29</v>
      </c>
      <c r="P3174" t="b">
        <v>1</v>
      </c>
      <c r="Q3174" t="s">
        <v>8269</v>
      </c>
    </row>
    <row r="3175" spans="1:17" ht="60" hidden="1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s="9">
        <f t="shared" si="147"/>
        <v>41878.878379629627</v>
      </c>
      <c r="L3175" s="9">
        <f t="shared" si="148"/>
        <v>41908.878379629627</v>
      </c>
      <c r="M3175" s="10">
        <f t="shared" si="149"/>
        <v>2014</v>
      </c>
      <c r="N3175" t="b">
        <v>1</v>
      </c>
      <c r="O3175">
        <v>74</v>
      </c>
      <c r="P3175" t="b">
        <v>1</v>
      </c>
      <c r="Q3175" t="s">
        <v>8269</v>
      </c>
    </row>
    <row r="3176" spans="1:17" ht="60" hidden="1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s="9">
        <f t="shared" si="147"/>
        <v>41862.864675925928</v>
      </c>
      <c r="L3176" s="9">
        <f t="shared" si="148"/>
        <v>41876.864675925928</v>
      </c>
      <c r="M3176" s="10">
        <f t="shared" si="149"/>
        <v>2014</v>
      </c>
      <c r="N3176" t="b">
        <v>1</v>
      </c>
      <c r="O3176">
        <v>23</v>
      </c>
      <c r="P3176" t="b">
        <v>1</v>
      </c>
      <c r="Q3176" t="s">
        <v>8269</v>
      </c>
    </row>
    <row r="3177" spans="1:17" ht="60" hidden="1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s="9">
        <f t="shared" si="147"/>
        <v>40531.886886574073</v>
      </c>
      <c r="L3177" s="9">
        <f t="shared" si="148"/>
        <v>40591.886886574073</v>
      </c>
      <c r="M3177" s="10">
        <f t="shared" si="149"/>
        <v>2011</v>
      </c>
      <c r="N3177" t="b">
        <v>1</v>
      </c>
      <c r="O3177">
        <v>60</v>
      </c>
      <c r="P3177" t="b">
        <v>1</v>
      </c>
      <c r="Q3177" t="s">
        <v>8269</v>
      </c>
    </row>
    <row r="3178" spans="1:17" ht="60" hidden="1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s="9">
        <f t="shared" si="147"/>
        <v>41477.930914351848</v>
      </c>
      <c r="L3178" s="9">
        <f t="shared" si="148"/>
        <v>41504.625</v>
      </c>
      <c r="M3178" s="10">
        <f t="shared" si="149"/>
        <v>2013</v>
      </c>
      <c r="N3178" t="b">
        <v>1</v>
      </c>
      <c r="O3178">
        <v>55</v>
      </c>
      <c r="P3178" t="b">
        <v>1</v>
      </c>
      <c r="Q3178" t="s">
        <v>8269</v>
      </c>
    </row>
    <row r="3179" spans="1:17" ht="45" hidden="1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s="9">
        <f t="shared" si="147"/>
        <v>41781.666770833333</v>
      </c>
      <c r="L3179" s="9">
        <f t="shared" si="148"/>
        <v>41811.666770833333</v>
      </c>
      <c r="M3179" s="10">
        <f t="shared" si="149"/>
        <v>2014</v>
      </c>
      <c r="N3179" t="b">
        <v>1</v>
      </c>
      <c r="O3179">
        <v>51</v>
      </c>
      <c r="P3179" t="b">
        <v>1</v>
      </c>
      <c r="Q3179" t="s">
        <v>8269</v>
      </c>
    </row>
    <row r="3180" spans="1:17" ht="60" hidden="1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s="9">
        <f t="shared" si="147"/>
        <v>41806.605034722219</v>
      </c>
      <c r="L3180" s="9">
        <f t="shared" si="148"/>
        <v>41836.605034722219</v>
      </c>
      <c r="M3180" s="10">
        <f t="shared" si="149"/>
        <v>2014</v>
      </c>
      <c r="N3180" t="b">
        <v>1</v>
      </c>
      <c r="O3180">
        <v>78</v>
      </c>
      <c r="P3180" t="b">
        <v>1</v>
      </c>
      <c r="Q3180" t="s">
        <v>8269</v>
      </c>
    </row>
    <row r="3181" spans="1:17" ht="45" hidden="1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s="9">
        <f t="shared" si="147"/>
        <v>41375.702210648145</v>
      </c>
      <c r="L3181" s="9">
        <f t="shared" si="148"/>
        <v>41400.702210648145</v>
      </c>
      <c r="M3181" s="10">
        <f t="shared" si="149"/>
        <v>2013</v>
      </c>
      <c r="N3181" t="b">
        <v>1</v>
      </c>
      <c r="O3181">
        <v>62</v>
      </c>
      <c r="P3181" t="b">
        <v>1</v>
      </c>
      <c r="Q3181" t="s">
        <v>8269</v>
      </c>
    </row>
    <row r="3182" spans="1:17" ht="45" hidden="1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s="9">
        <f t="shared" si="147"/>
        <v>41780.412604166668</v>
      </c>
      <c r="L3182" s="9">
        <f t="shared" si="148"/>
        <v>41810.412604166668</v>
      </c>
      <c r="M3182" s="10">
        <f t="shared" si="149"/>
        <v>2014</v>
      </c>
      <c r="N3182" t="b">
        <v>1</v>
      </c>
      <c r="O3182">
        <v>45</v>
      </c>
      <c r="P3182" t="b">
        <v>1</v>
      </c>
      <c r="Q3182" t="s">
        <v>8269</v>
      </c>
    </row>
    <row r="3183" spans="1:17" ht="60" hidden="1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s="9">
        <f t="shared" si="147"/>
        <v>41779.310034722221</v>
      </c>
      <c r="L3183" s="9">
        <f t="shared" si="148"/>
        <v>41805.666666666664</v>
      </c>
      <c r="M3183" s="10">
        <f t="shared" si="149"/>
        <v>2014</v>
      </c>
      <c r="N3183" t="b">
        <v>1</v>
      </c>
      <c r="O3183">
        <v>15</v>
      </c>
      <c r="P3183" t="b">
        <v>1</v>
      </c>
      <c r="Q3183" t="s">
        <v>8269</v>
      </c>
    </row>
    <row r="3184" spans="1:17" ht="60" hidden="1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s="9">
        <f t="shared" si="147"/>
        <v>40883.949317129627</v>
      </c>
      <c r="L3184" s="9">
        <f t="shared" si="148"/>
        <v>40939.708333333336</v>
      </c>
      <c r="M3184" s="10">
        <f t="shared" si="149"/>
        <v>2012</v>
      </c>
      <c r="N3184" t="b">
        <v>1</v>
      </c>
      <c r="O3184">
        <v>151</v>
      </c>
      <c r="P3184" t="b">
        <v>1</v>
      </c>
      <c r="Q3184" t="s">
        <v>8269</v>
      </c>
    </row>
    <row r="3185" spans="1:17" ht="45" hidden="1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s="9">
        <f t="shared" si="147"/>
        <v>41491.79478009259</v>
      </c>
      <c r="L3185" s="9">
        <f t="shared" si="148"/>
        <v>41509.79478009259</v>
      </c>
      <c r="M3185" s="10">
        <f t="shared" si="149"/>
        <v>2013</v>
      </c>
      <c r="N3185" t="b">
        <v>1</v>
      </c>
      <c r="O3185">
        <v>68</v>
      </c>
      <c r="P3185" t="b">
        <v>1</v>
      </c>
      <c r="Q3185" t="s">
        <v>8269</v>
      </c>
    </row>
    <row r="3186" spans="1:17" ht="45" hidden="1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s="9">
        <f t="shared" si="147"/>
        <v>41791.993414351848</v>
      </c>
      <c r="L3186" s="9">
        <f t="shared" si="148"/>
        <v>41821.993414351848</v>
      </c>
      <c r="M3186" s="10">
        <f t="shared" si="149"/>
        <v>2014</v>
      </c>
      <c r="N3186" t="b">
        <v>1</v>
      </c>
      <c r="O3186">
        <v>46</v>
      </c>
      <c r="P3186" t="b">
        <v>1</v>
      </c>
      <c r="Q3186" t="s">
        <v>8269</v>
      </c>
    </row>
    <row r="3187" spans="1:17" ht="60" hidden="1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s="9">
        <f t="shared" si="147"/>
        <v>41829.977326388893</v>
      </c>
      <c r="L3187" s="9">
        <f t="shared" si="148"/>
        <v>41836.977326388893</v>
      </c>
      <c r="M3187" s="10">
        <f t="shared" si="149"/>
        <v>2014</v>
      </c>
      <c r="N3187" t="b">
        <v>1</v>
      </c>
      <c r="O3187">
        <v>24</v>
      </c>
      <c r="P3187" t="b">
        <v>1</v>
      </c>
      <c r="Q3187" t="s">
        <v>8269</v>
      </c>
    </row>
    <row r="3188" spans="1:17" ht="60" hidden="1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s="9">
        <f t="shared" si="147"/>
        <v>41868.924050925925</v>
      </c>
      <c r="L3188" s="9">
        <f t="shared" si="148"/>
        <v>41898.875</v>
      </c>
      <c r="M3188" s="10">
        <f t="shared" si="149"/>
        <v>2014</v>
      </c>
      <c r="N3188" t="b">
        <v>1</v>
      </c>
      <c r="O3188">
        <v>70</v>
      </c>
      <c r="P3188" t="b">
        <v>1</v>
      </c>
      <c r="Q3188" t="s">
        <v>8269</v>
      </c>
    </row>
    <row r="3189" spans="1:17" ht="60" hidden="1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s="9">
        <f t="shared" si="147"/>
        <v>41835.666354166664</v>
      </c>
      <c r="L3189" s="9">
        <f t="shared" si="148"/>
        <v>41855.666354166664</v>
      </c>
      <c r="M3189" s="10">
        <f t="shared" si="149"/>
        <v>2014</v>
      </c>
      <c r="N3189" t="b">
        <v>1</v>
      </c>
      <c r="O3189">
        <v>244</v>
      </c>
      <c r="P3189" t="b">
        <v>1</v>
      </c>
      <c r="Q3189" t="s">
        <v>8269</v>
      </c>
    </row>
    <row r="3190" spans="1:17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s="9">
        <f t="shared" si="147"/>
        <v>42144.415532407409</v>
      </c>
      <c r="L3190" s="9">
        <f t="shared" si="148"/>
        <v>42165.415532407409</v>
      </c>
      <c r="M3190" s="10">
        <f t="shared" si="149"/>
        <v>2015</v>
      </c>
      <c r="N3190" t="b">
        <v>0</v>
      </c>
      <c r="O3190">
        <v>9</v>
      </c>
      <c r="P3190" t="b">
        <v>0</v>
      </c>
      <c r="Q3190" t="s">
        <v>8303</v>
      </c>
    </row>
    <row r="3191" spans="1:17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s="9">
        <f t="shared" si="147"/>
        <v>42118.346435185187</v>
      </c>
      <c r="L3191" s="9">
        <f t="shared" si="148"/>
        <v>42148.346435185187</v>
      </c>
      <c r="M3191" s="10">
        <f t="shared" si="149"/>
        <v>2015</v>
      </c>
      <c r="N3191" t="b">
        <v>0</v>
      </c>
      <c r="O3191">
        <v>19</v>
      </c>
      <c r="P3191" t="b">
        <v>0</v>
      </c>
      <c r="Q3191" t="s">
        <v>8303</v>
      </c>
    </row>
    <row r="3192" spans="1:17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s="9">
        <f t="shared" si="147"/>
        <v>42683.151331018518</v>
      </c>
      <c r="L3192" s="9">
        <f t="shared" si="148"/>
        <v>42713.192997685182</v>
      </c>
      <c r="M3192" s="10">
        <f t="shared" si="149"/>
        <v>2016</v>
      </c>
      <c r="N3192" t="b">
        <v>0</v>
      </c>
      <c r="O3192">
        <v>0</v>
      </c>
      <c r="P3192" t="b">
        <v>0</v>
      </c>
      <c r="Q3192" t="s">
        <v>8303</v>
      </c>
    </row>
    <row r="3193" spans="1:17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s="9">
        <f t="shared" si="147"/>
        <v>42538.755428240736</v>
      </c>
      <c r="L3193" s="9">
        <f t="shared" si="148"/>
        <v>42598.755428240736</v>
      </c>
      <c r="M3193" s="10">
        <f t="shared" si="149"/>
        <v>2016</v>
      </c>
      <c r="N3193" t="b">
        <v>0</v>
      </c>
      <c r="O3193">
        <v>4</v>
      </c>
      <c r="P3193" t="b">
        <v>0</v>
      </c>
      <c r="Q3193" t="s">
        <v>8303</v>
      </c>
    </row>
    <row r="3194" spans="1:17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s="9">
        <f t="shared" si="147"/>
        <v>42018.94049768518</v>
      </c>
      <c r="L3194" s="9">
        <f t="shared" si="148"/>
        <v>42063.916666666672</v>
      </c>
      <c r="M3194" s="10">
        <f t="shared" si="149"/>
        <v>2015</v>
      </c>
      <c r="N3194" t="b">
        <v>0</v>
      </c>
      <c r="O3194">
        <v>8</v>
      </c>
      <c r="P3194" t="b">
        <v>0</v>
      </c>
      <c r="Q3194" t="s">
        <v>8303</v>
      </c>
    </row>
    <row r="3195" spans="1:17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s="9">
        <f t="shared" si="147"/>
        <v>42010.968240740738</v>
      </c>
      <c r="L3195" s="9">
        <f t="shared" si="148"/>
        <v>42055.968240740738</v>
      </c>
      <c r="M3195" s="10">
        <f t="shared" si="149"/>
        <v>2015</v>
      </c>
      <c r="N3195" t="b">
        <v>0</v>
      </c>
      <c r="O3195">
        <v>24</v>
      </c>
      <c r="P3195" t="b">
        <v>0</v>
      </c>
      <c r="Q3195" t="s">
        <v>8303</v>
      </c>
    </row>
    <row r="3196" spans="1:17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s="9">
        <f t="shared" si="147"/>
        <v>42182.062476851846</v>
      </c>
      <c r="L3196" s="9">
        <f t="shared" si="148"/>
        <v>42212.062476851846</v>
      </c>
      <c r="M3196" s="10">
        <f t="shared" si="149"/>
        <v>2015</v>
      </c>
      <c r="N3196" t="b">
        <v>0</v>
      </c>
      <c r="O3196">
        <v>0</v>
      </c>
      <c r="P3196" t="b">
        <v>0</v>
      </c>
      <c r="Q3196" t="s">
        <v>8303</v>
      </c>
    </row>
    <row r="3197" spans="1:17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s="9">
        <f t="shared" si="147"/>
        <v>42017.594236111108</v>
      </c>
      <c r="L3197" s="9">
        <f t="shared" si="148"/>
        <v>42047.594236111108</v>
      </c>
      <c r="M3197" s="10">
        <f t="shared" si="149"/>
        <v>2015</v>
      </c>
      <c r="N3197" t="b">
        <v>0</v>
      </c>
      <c r="O3197">
        <v>39</v>
      </c>
      <c r="P3197" t="b">
        <v>0</v>
      </c>
      <c r="Q3197" t="s">
        <v>8303</v>
      </c>
    </row>
    <row r="3198" spans="1:17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s="9">
        <f t="shared" si="147"/>
        <v>42157.598090277781</v>
      </c>
      <c r="L3198" s="9">
        <f t="shared" si="148"/>
        <v>42217.583333333328</v>
      </c>
      <c r="M3198" s="10">
        <f t="shared" si="149"/>
        <v>2015</v>
      </c>
      <c r="N3198" t="b">
        <v>0</v>
      </c>
      <c r="O3198">
        <v>6</v>
      </c>
      <c r="P3198" t="b">
        <v>0</v>
      </c>
      <c r="Q3198" t="s">
        <v>8303</v>
      </c>
    </row>
    <row r="3199" spans="1:17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s="9">
        <f t="shared" si="147"/>
        <v>42009.493263888886</v>
      </c>
      <c r="L3199" s="9">
        <f t="shared" si="148"/>
        <v>42039.493263888886</v>
      </c>
      <c r="M3199" s="10">
        <f t="shared" si="149"/>
        <v>2015</v>
      </c>
      <c r="N3199" t="b">
        <v>0</v>
      </c>
      <c r="O3199">
        <v>4</v>
      </c>
      <c r="P3199" t="b">
        <v>0</v>
      </c>
      <c r="Q3199" t="s">
        <v>8303</v>
      </c>
    </row>
    <row r="3200" spans="1:17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s="9">
        <f t="shared" si="147"/>
        <v>42013.424502314811</v>
      </c>
      <c r="L3200" s="9">
        <f t="shared" si="148"/>
        <v>42051.424502314811</v>
      </c>
      <c r="M3200" s="10">
        <f t="shared" si="149"/>
        <v>2015</v>
      </c>
      <c r="N3200" t="b">
        <v>0</v>
      </c>
      <c r="O3200">
        <v>3</v>
      </c>
      <c r="P3200" t="b">
        <v>0</v>
      </c>
      <c r="Q3200" t="s">
        <v>8303</v>
      </c>
    </row>
    <row r="3201" spans="1:17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s="9">
        <f t="shared" si="147"/>
        <v>41858.761782407404</v>
      </c>
      <c r="L3201" s="9">
        <f t="shared" si="148"/>
        <v>41888.875</v>
      </c>
      <c r="M3201" s="10">
        <f t="shared" si="149"/>
        <v>2014</v>
      </c>
      <c r="N3201" t="b">
        <v>0</v>
      </c>
      <c r="O3201">
        <v>53</v>
      </c>
      <c r="P3201" t="b">
        <v>0</v>
      </c>
      <c r="Q3201" t="s">
        <v>8303</v>
      </c>
    </row>
    <row r="3202" spans="1:17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s="9">
        <f t="shared" si="147"/>
        <v>42460.320613425924</v>
      </c>
      <c r="L3202" s="9">
        <f t="shared" si="148"/>
        <v>42490.231944444444</v>
      </c>
      <c r="M3202" s="10">
        <f t="shared" si="149"/>
        <v>2016</v>
      </c>
      <c r="N3202" t="b">
        <v>0</v>
      </c>
      <c r="O3202">
        <v>1</v>
      </c>
      <c r="P3202" t="b">
        <v>0</v>
      </c>
      <c r="Q3202" t="s">
        <v>8303</v>
      </c>
    </row>
    <row r="3203" spans="1:17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s="9">
        <f t="shared" ref="K3203:K3266" si="150">(((J3203/60)/60)/24)+DATE(1970,1,1)</f>
        <v>41861.767094907409</v>
      </c>
      <c r="L3203" s="9">
        <f t="shared" ref="L3203:L3266" si="151">(((I3203/60)/60)/24)+DATE(1970,1,1)</f>
        <v>41882.767094907409</v>
      </c>
      <c r="M3203" s="10">
        <f t="shared" ref="M3203:M3266" si="152">YEAR(L3203)</f>
        <v>2014</v>
      </c>
      <c r="N3203" t="b">
        <v>0</v>
      </c>
      <c r="O3203">
        <v>2</v>
      </c>
      <c r="P3203" t="b">
        <v>0</v>
      </c>
      <c r="Q3203" t="s">
        <v>8303</v>
      </c>
    </row>
    <row r="3204" spans="1:17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s="9">
        <f t="shared" si="150"/>
        <v>42293.853541666671</v>
      </c>
      <c r="L3204" s="9">
        <f t="shared" si="151"/>
        <v>42352.249305555553</v>
      </c>
      <c r="M3204" s="10">
        <f t="shared" si="152"/>
        <v>2015</v>
      </c>
      <c r="N3204" t="b">
        <v>0</v>
      </c>
      <c r="O3204">
        <v>25</v>
      </c>
      <c r="P3204" t="b">
        <v>0</v>
      </c>
      <c r="Q3204" t="s">
        <v>8303</v>
      </c>
    </row>
    <row r="3205" spans="1:17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s="9">
        <f t="shared" si="150"/>
        <v>42242.988680555558</v>
      </c>
      <c r="L3205" s="9">
        <f t="shared" si="151"/>
        <v>42272.988680555558</v>
      </c>
      <c r="M3205" s="10">
        <f t="shared" si="152"/>
        <v>2015</v>
      </c>
      <c r="N3205" t="b">
        <v>0</v>
      </c>
      <c r="O3205">
        <v>6</v>
      </c>
      <c r="P3205" t="b">
        <v>0</v>
      </c>
      <c r="Q3205" t="s">
        <v>8303</v>
      </c>
    </row>
    <row r="3206" spans="1:17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s="9">
        <f t="shared" si="150"/>
        <v>42172.686099537037</v>
      </c>
      <c r="L3206" s="9">
        <f t="shared" si="151"/>
        <v>42202.676388888889</v>
      </c>
      <c r="M3206" s="10">
        <f t="shared" si="152"/>
        <v>2015</v>
      </c>
      <c r="N3206" t="b">
        <v>0</v>
      </c>
      <c r="O3206">
        <v>0</v>
      </c>
      <c r="P3206" t="b">
        <v>0</v>
      </c>
      <c r="Q3206" t="s">
        <v>8303</v>
      </c>
    </row>
    <row r="3207" spans="1:17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s="9">
        <f t="shared" si="150"/>
        <v>42095.374675925923</v>
      </c>
      <c r="L3207" s="9">
        <f t="shared" si="151"/>
        <v>42125.374675925923</v>
      </c>
      <c r="M3207" s="10">
        <f t="shared" si="152"/>
        <v>2015</v>
      </c>
      <c r="N3207" t="b">
        <v>0</v>
      </c>
      <c r="O3207">
        <v>12</v>
      </c>
      <c r="P3207" t="b">
        <v>0</v>
      </c>
      <c r="Q3207" t="s">
        <v>8303</v>
      </c>
    </row>
    <row r="3208" spans="1:17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s="9">
        <f t="shared" si="150"/>
        <v>42236.276053240741</v>
      </c>
      <c r="L3208" s="9">
        <f t="shared" si="151"/>
        <v>42266.276053240741</v>
      </c>
      <c r="M3208" s="10">
        <f t="shared" si="152"/>
        <v>2015</v>
      </c>
      <c r="N3208" t="b">
        <v>0</v>
      </c>
      <c r="O3208">
        <v>0</v>
      </c>
      <c r="P3208" t="b">
        <v>0</v>
      </c>
      <c r="Q3208" t="s">
        <v>8303</v>
      </c>
    </row>
    <row r="3209" spans="1:17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s="9">
        <f t="shared" si="150"/>
        <v>42057.277858796297</v>
      </c>
      <c r="L3209" s="9">
        <f t="shared" si="151"/>
        <v>42117.236192129625</v>
      </c>
      <c r="M3209" s="10">
        <f t="shared" si="152"/>
        <v>2015</v>
      </c>
      <c r="N3209" t="b">
        <v>0</v>
      </c>
      <c r="O3209">
        <v>36</v>
      </c>
      <c r="P3209" t="b">
        <v>0</v>
      </c>
      <c r="Q3209" t="s">
        <v>8303</v>
      </c>
    </row>
    <row r="3210" spans="1:17" ht="45" hidden="1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s="9">
        <f t="shared" si="150"/>
        <v>41827.605057870373</v>
      </c>
      <c r="L3210" s="9">
        <f t="shared" si="151"/>
        <v>41848.605057870373</v>
      </c>
      <c r="M3210" s="10">
        <f t="shared" si="152"/>
        <v>2014</v>
      </c>
      <c r="N3210" t="b">
        <v>1</v>
      </c>
      <c r="O3210">
        <v>82</v>
      </c>
      <c r="P3210" t="b">
        <v>1</v>
      </c>
      <c r="Q3210" t="s">
        <v>8269</v>
      </c>
    </row>
    <row r="3211" spans="1:17" ht="45" hidden="1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s="9">
        <f t="shared" si="150"/>
        <v>41778.637245370373</v>
      </c>
      <c r="L3211" s="9">
        <f t="shared" si="151"/>
        <v>41810.958333333336</v>
      </c>
      <c r="M3211" s="10">
        <f t="shared" si="152"/>
        <v>2014</v>
      </c>
      <c r="N3211" t="b">
        <v>1</v>
      </c>
      <c r="O3211">
        <v>226</v>
      </c>
      <c r="P3211" t="b">
        <v>1</v>
      </c>
      <c r="Q3211" t="s">
        <v>8269</v>
      </c>
    </row>
    <row r="3212" spans="1:17" ht="60" hidden="1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s="9">
        <f t="shared" si="150"/>
        <v>41013.936562499999</v>
      </c>
      <c r="L3212" s="9">
        <f t="shared" si="151"/>
        <v>41061.165972222225</v>
      </c>
      <c r="M3212" s="10">
        <f t="shared" si="152"/>
        <v>2012</v>
      </c>
      <c r="N3212" t="b">
        <v>1</v>
      </c>
      <c r="O3212">
        <v>60</v>
      </c>
      <c r="P3212" t="b">
        <v>1</v>
      </c>
      <c r="Q3212" t="s">
        <v>8269</v>
      </c>
    </row>
    <row r="3213" spans="1:17" ht="60" hidden="1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s="9">
        <f t="shared" si="150"/>
        <v>41834.586574074077</v>
      </c>
      <c r="L3213" s="9">
        <f t="shared" si="151"/>
        <v>41866.083333333336</v>
      </c>
      <c r="M3213" s="10">
        <f t="shared" si="152"/>
        <v>2014</v>
      </c>
      <c r="N3213" t="b">
        <v>1</v>
      </c>
      <c r="O3213">
        <v>322</v>
      </c>
      <c r="P3213" t="b">
        <v>1</v>
      </c>
      <c r="Q3213" t="s">
        <v>8269</v>
      </c>
    </row>
    <row r="3214" spans="1:17" ht="30" hidden="1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s="9">
        <f t="shared" si="150"/>
        <v>41829.795729166668</v>
      </c>
      <c r="L3214" s="9">
        <f t="shared" si="151"/>
        <v>41859.795729166668</v>
      </c>
      <c r="M3214" s="10">
        <f t="shared" si="152"/>
        <v>2014</v>
      </c>
      <c r="N3214" t="b">
        <v>1</v>
      </c>
      <c r="O3214">
        <v>94</v>
      </c>
      <c r="P3214" t="b">
        <v>1</v>
      </c>
      <c r="Q3214" t="s">
        <v>8269</v>
      </c>
    </row>
    <row r="3215" spans="1:17" ht="60" hidden="1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s="9">
        <f t="shared" si="150"/>
        <v>42171.763414351852</v>
      </c>
      <c r="L3215" s="9">
        <f t="shared" si="151"/>
        <v>42211.763414351852</v>
      </c>
      <c r="M3215" s="10">
        <f t="shared" si="152"/>
        <v>2015</v>
      </c>
      <c r="N3215" t="b">
        <v>1</v>
      </c>
      <c r="O3215">
        <v>47</v>
      </c>
      <c r="P3215" t="b">
        <v>1</v>
      </c>
      <c r="Q3215" t="s">
        <v>8269</v>
      </c>
    </row>
    <row r="3216" spans="1:17" ht="60" hidden="1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s="9">
        <f t="shared" si="150"/>
        <v>42337.792511574073</v>
      </c>
      <c r="L3216" s="9">
        <f t="shared" si="151"/>
        <v>42374.996527777781</v>
      </c>
      <c r="M3216" s="10">
        <f t="shared" si="152"/>
        <v>2016</v>
      </c>
      <c r="N3216" t="b">
        <v>1</v>
      </c>
      <c r="O3216">
        <v>115</v>
      </c>
      <c r="P3216" t="b">
        <v>1</v>
      </c>
      <c r="Q3216" t="s">
        <v>8269</v>
      </c>
    </row>
    <row r="3217" spans="1:17" ht="60" hidden="1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s="9">
        <f t="shared" si="150"/>
        <v>42219.665173611109</v>
      </c>
      <c r="L3217" s="9">
        <f t="shared" si="151"/>
        <v>42257.165972222225</v>
      </c>
      <c r="M3217" s="10">
        <f t="shared" si="152"/>
        <v>2015</v>
      </c>
      <c r="N3217" t="b">
        <v>1</v>
      </c>
      <c r="O3217">
        <v>134</v>
      </c>
      <c r="P3217" t="b">
        <v>1</v>
      </c>
      <c r="Q3217" t="s">
        <v>8269</v>
      </c>
    </row>
    <row r="3218" spans="1:17" ht="60" hidden="1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s="9">
        <f t="shared" si="150"/>
        <v>42165.462627314817</v>
      </c>
      <c r="L3218" s="9">
        <f t="shared" si="151"/>
        <v>42196.604166666672</v>
      </c>
      <c r="M3218" s="10">
        <f t="shared" si="152"/>
        <v>2015</v>
      </c>
      <c r="N3218" t="b">
        <v>1</v>
      </c>
      <c r="O3218">
        <v>35</v>
      </c>
      <c r="P3218" t="b">
        <v>1</v>
      </c>
      <c r="Q3218" t="s">
        <v>8269</v>
      </c>
    </row>
    <row r="3219" spans="1:17" ht="45" hidden="1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s="9">
        <f t="shared" si="150"/>
        <v>42648.546111111107</v>
      </c>
      <c r="L3219" s="9">
        <f t="shared" si="151"/>
        <v>42678.546111111107</v>
      </c>
      <c r="M3219" s="10">
        <f t="shared" si="152"/>
        <v>2016</v>
      </c>
      <c r="N3219" t="b">
        <v>1</v>
      </c>
      <c r="O3219">
        <v>104</v>
      </c>
      <c r="P3219" t="b">
        <v>1</v>
      </c>
      <c r="Q3219" t="s">
        <v>8269</v>
      </c>
    </row>
    <row r="3220" spans="1:17" ht="60" hidden="1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s="9">
        <f t="shared" si="150"/>
        <v>41971.002152777779</v>
      </c>
      <c r="L3220" s="9">
        <f t="shared" si="151"/>
        <v>42004</v>
      </c>
      <c r="M3220" s="10">
        <f t="shared" si="152"/>
        <v>2014</v>
      </c>
      <c r="N3220" t="b">
        <v>1</v>
      </c>
      <c r="O3220">
        <v>184</v>
      </c>
      <c r="P3220" t="b">
        <v>1</v>
      </c>
      <c r="Q3220" t="s">
        <v>8269</v>
      </c>
    </row>
    <row r="3221" spans="1:17" ht="45" hidden="1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s="9">
        <f t="shared" si="150"/>
        <v>42050.983182870375</v>
      </c>
      <c r="L3221" s="9">
        <f t="shared" si="151"/>
        <v>42085.941516203704</v>
      </c>
      <c r="M3221" s="10">
        <f t="shared" si="152"/>
        <v>2015</v>
      </c>
      <c r="N3221" t="b">
        <v>1</v>
      </c>
      <c r="O3221">
        <v>119</v>
      </c>
      <c r="P3221" t="b">
        <v>1</v>
      </c>
      <c r="Q3221" t="s">
        <v>8269</v>
      </c>
    </row>
    <row r="3222" spans="1:17" ht="30" hidden="1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s="9">
        <f t="shared" si="150"/>
        <v>42772.833379629628</v>
      </c>
      <c r="L3222" s="9">
        <f t="shared" si="151"/>
        <v>42806.875</v>
      </c>
      <c r="M3222" s="10">
        <f t="shared" si="152"/>
        <v>2017</v>
      </c>
      <c r="N3222" t="b">
        <v>1</v>
      </c>
      <c r="O3222">
        <v>59</v>
      </c>
      <c r="P3222" t="b">
        <v>1</v>
      </c>
      <c r="Q3222" t="s">
        <v>8269</v>
      </c>
    </row>
    <row r="3223" spans="1:17" ht="60" hidden="1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s="9">
        <f t="shared" si="150"/>
        <v>42155.696793981479</v>
      </c>
      <c r="L3223" s="9">
        <f t="shared" si="151"/>
        <v>42190.696793981479</v>
      </c>
      <c r="M3223" s="10">
        <f t="shared" si="152"/>
        <v>2015</v>
      </c>
      <c r="N3223" t="b">
        <v>1</v>
      </c>
      <c r="O3223">
        <v>113</v>
      </c>
      <c r="P3223" t="b">
        <v>1</v>
      </c>
      <c r="Q3223" t="s">
        <v>8269</v>
      </c>
    </row>
    <row r="3224" spans="1:17" ht="45" hidden="1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s="9">
        <f t="shared" si="150"/>
        <v>42270.582141203704</v>
      </c>
      <c r="L3224" s="9">
        <f t="shared" si="151"/>
        <v>42301.895138888889</v>
      </c>
      <c r="M3224" s="10">
        <f t="shared" si="152"/>
        <v>2015</v>
      </c>
      <c r="N3224" t="b">
        <v>1</v>
      </c>
      <c r="O3224">
        <v>84</v>
      </c>
      <c r="P3224" t="b">
        <v>1</v>
      </c>
      <c r="Q3224" t="s">
        <v>8269</v>
      </c>
    </row>
    <row r="3225" spans="1:17" ht="30" hidden="1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s="9">
        <f t="shared" si="150"/>
        <v>42206.835370370376</v>
      </c>
      <c r="L3225" s="9">
        <f t="shared" si="151"/>
        <v>42236.835370370376</v>
      </c>
      <c r="M3225" s="10">
        <f t="shared" si="152"/>
        <v>2015</v>
      </c>
      <c r="N3225" t="b">
        <v>1</v>
      </c>
      <c r="O3225">
        <v>74</v>
      </c>
      <c r="P3225" t="b">
        <v>1</v>
      </c>
      <c r="Q3225" t="s">
        <v>8269</v>
      </c>
    </row>
    <row r="3226" spans="1:17" ht="60" hidden="1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s="9">
        <f t="shared" si="150"/>
        <v>42697.850844907407</v>
      </c>
      <c r="L3226" s="9">
        <f t="shared" si="151"/>
        <v>42745.208333333328</v>
      </c>
      <c r="M3226" s="10">
        <f t="shared" si="152"/>
        <v>2017</v>
      </c>
      <c r="N3226" t="b">
        <v>1</v>
      </c>
      <c r="O3226">
        <v>216</v>
      </c>
      <c r="P3226" t="b">
        <v>1</v>
      </c>
      <c r="Q3226" t="s">
        <v>8269</v>
      </c>
    </row>
    <row r="3227" spans="1:17" ht="45" hidden="1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s="9">
        <f t="shared" si="150"/>
        <v>42503.559467592597</v>
      </c>
      <c r="L3227" s="9">
        <f t="shared" si="151"/>
        <v>42524.875</v>
      </c>
      <c r="M3227" s="10">
        <f t="shared" si="152"/>
        <v>2016</v>
      </c>
      <c r="N3227" t="b">
        <v>1</v>
      </c>
      <c r="O3227">
        <v>39</v>
      </c>
      <c r="P3227" t="b">
        <v>1</v>
      </c>
      <c r="Q3227" t="s">
        <v>8269</v>
      </c>
    </row>
    <row r="3228" spans="1:17" ht="45" hidden="1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s="9">
        <f t="shared" si="150"/>
        <v>42277.583472222221</v>
      </c>
      <c r="L3228" s="9">
        <f t="shared" si="151"/>
        <v>42307.583472222221</v>
      </c>
      <c r="M3228" s="10">
        <f t="shared" si="152"/>
        <v>2015</v>
      </c>
      <c r="N3228" t="b">
        <v>1</v>
      </c>
      <c r="O3228">
        <v>21</v>
      </c>
      <c r="P3228" t="b">
        <v>1</v>
      </c>
      <c r="Q3228" t="s">
        <v>8269</v>
      </c>
    </row>
    <row r="3229" spans="1:17" ht="60" hidden="1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s="9">
        <f t="shared" si="150"/>
        <v>42722.882361111115</v>
      </c>
      <c r="L3229" s="9">
        <f t="shared" si="151"/>
        <v>42752.882361111115</v>
      </c>
      <c r="M3229" s="10">
        <f t="shared" si="152"/>
        <v>2017</v>
      </c>
      <c r="N3229" t="b">
        <v>0</v>
      </c>
      <c r="O3229">
        <v>30</v>
      </c>
      <c r="P3229" t="b">
        <v>1</v>
      </c>
      <c r="Q3229" t="s">
        <v>8269</v>
      </c>
    </row>
    <row r="3230" spans="1:17" ht="30" hidden="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s="9">
        <f t="shared" si="150"/>
        <v>42323.70930555556</v>
      </c>
      <c r="L3230" s="9">
        <f t="shared" si="151"/>
        <v>42355.207638888889</v>
      </c>
      <c r="M3230" s="10">
        <f t="shared" si="152"/>
        <v>2015</v>
      </c>
      <c r="N3230" t="b">
        <v>1</v>
      </c>
      <c r="O3230">
        <v>37</v>
      </c>
      <c r="P3230" t="b">
        <v>1</v>
      </c>
      <c r="Q3230" t="s">
        <v>8269</v>
      </c>
    </row>
    <row r="3231" spans="1:17" ht="45" hidden="1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s="9">
        <f t="shared" si="150"/>
        <v>41933.291643518518</v>
      </c>
      <c r="L3231" s="9">
        <f t="shared" si="151"/>
        <v>41963.333310185189</v>
      </c>
      <c r="M3231" s="10">
        <f t="shared" si="152"/>
        <v>2014</v>
      </c>
      <c r="N3231" t="b">
        <v>1</v>
      </c>
      <c r="O3231">
        <v>202</v>
      </c>
      <c r="P3231" t="b">
        <v>1</v>
      </c>
      <c r="Q3231" t="s">
        <v>8269</v>
      </c>
    </row>
    <row r="3232" spans="1:17" ht="60" hidden="1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s="9">
        <f t="shared" si="150"/>
        <v>41898.168125000004</v>
      </c>
      <c r="L3232" s="9">
        <f t="shared" si="151"/>
        <v>41913.165972222225</v>
      </c>
      <c r="M3232" s="10">
        <f t="shared" si="152"/>
        <v>2014</v>
      </c>
      <c r="N3232" t="b">
        <v>1</v>
      </c>
      <c r="O3232">
        <v>37</v>
      </c>
      <c r="P3232" t="b">
        <v>1</v>
      </c>
      <c r="Q3232" t="s">
        <v>8269</v>
      </c>
    </row>
    <row r="3233" spans="1:17" ht="45" hidden="1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s="9">
        <f t="shared" si="150"/>
        <v>42446.943831018521</v>
      </c>
      <c r="L3233" s="9">
        <f t="shared" si="151"/>
        <v>42476.943831018521</v>
      </c>
      <c r="M3233" s="10">
        <f t="shared" si="152"/>
        <v>2016</v>
      </c>
      <c r="N3233" t="b">
        <v>0</v>
      </c>
      <c r="O3233">
        <v>28</v>
      </c>
      <c r="P3233" t="b">
        <v>1</v>
      </c>
      <c r="Q3233" t="s">
        <v>8269</v>
      </c>
    </row>
    <row r="3234" spans="1:17" ht="45" hidden="1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s="9">
        <f t="shared" si="150"/>
        <v>42463.81385416667</v>
      </c>
      <c r="L3234" s="9">
        <f t="shared" si="151"/>
        <v>42494.165972222225</v>
      </c>
      <c r="M3234" s="10">
        <f t="shared" si="152"/>
        <v>2016</v>
      </c>
      <c r="N3234" t="b">
        <v>1</v>
      </c>
      <c r="O3234">
        <v>26</v>
      </c>
      <c r="P3234" t="b">
        <v>1</v>
      </c>
      <c r="Q3234" t="s">
        <v>8269</v>
      </c>
    </row>
    <row r="3235" spans="1:17" ht="45" hidden="1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s="9">
        <f t="shared" si="150"/>
        <v>42766.805034722223</v>
      </c>
      <c r="L3235" s="9">
        <f t="shared" si="151"/>
        <v>42796.805034722223</v>
      </c>
      <c r="M3235" s="10">
        <f t="shared" si="152"/>
        <v>2017</v>
      </c>
      <c r="N3235" t="b">
        <v>0</v>
      </c>
      <c r="O3235">
        <v>61</v>
      </c>
      <c r="P3235" t="b">
        <v>1</v>
      </c>
      <c r="Q3235" t="s">
        <v>8269</v>
      </c>
    </row>
    <row r="3236" spans="1:17" ht="60" hidden="1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s="9">
        <f t="shared" si="150"/>
        <v>42734.789444444439</v>
      </c>
      <c r="L3236" s="9">
        <f t="shared" si="151"/>
        <v>42767.979861111111</v>
      </c>
      <c r="M3236" s="10">
        <f t="shared" si="152"/>
        <v>2017</v>
      </c>
      <c r="N3236" t="b">
        <v>0</v>
      </c>
      <c r="O3236">
        <v>115</v>
      </c>
      <c r="P3236" t="b">
        <v>1</v>
      </c>
      <c r="Q3236" t="s">
        <v>8269</v>
      </c>
    </row>
    <row r="3237" spans="1:17" ht="60" hidden="1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s="9">
        <f t="shared" si="150"/>
        <v>42522.347812499997</v>
      </c>
      <c r="L3237" s="9">
        <f t="shared" si="151"/>
        <v>42552.347812499997</v>
      </c>
      <c r="M3237" s="10">
        <f t="shared" si="152"/>
        <v>2016</v>
      </c>
      <c r="N3237" t="b">
        <v>1</v>
      </c>
      <c r="O3237">
        <v>181</v>
      </c>
      <c r="P3237" t="b">
        <v>1</v>
      </c>
      <c r="Q3237" t="s">
        <v>8269</v>
      </c>
    </row>
    <row r="3238" spans="1:17" ht="60" hidden="1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s="9">
        <f t="shared" si="150"/>
        <v>42702.917048611111</v>
      </c>
      <c r="L3238" s="9">
        <f t="shared" si="151"/>
        <v>42732.917048611111</v>
      </c>
      <c r="M3238" s="10">
        <f t="shared" si="152"/>
        <v>2016</v>
      </c>
      <c r="N3238" t="b">
        <v>0</v>
      </c>
      <c r="O3238">
        <v>110</v>
      </c>
      <c r="P3238" t="b">
        <v>1</v>
      </c>
      <c r="Q3238" t="s">
        <v>8269</v>
      </c>
    </row>
    <row r="3239" spans="1:17" ht="30" hidden="1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s="9">
        <f t="shared" si="150"/>
        <v>42252.474351851852</v>
      </c>
      <c r="L3239" s="9">
        <f t="shared" si="151"/>
        <v>42276.165972222225</v>
      </c>
      <c r="M3239" s="10">
        <f t="shared" si="152"/>
        <v>2015</v>
      </c>
      <c r="N3239" t="b">
        <v>1</v>
      </c>
      <c r="O3239">
        <v>269</v>
      </c>
      <c r="P3239" t="b">
        <v>1</v>
      </c>
      <c r="Q3239" t="s">
        <v>8269</v>
      </c>
    </row>
    <row r="3240" spans="1:17" ht="60" hidden="1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s="9">
        <f t="shared" si="150"/>
        <v>42156.510393518518</v>
      </c>
      <c r="L3240" s="9">
        <f t="shared" si="151"/>
        <v>42186.510393518518</v>
      </c>
      <c r="M3240" s="10">
        <f t="shared" si="152"/>
        <v>2015</v>
      </c>
      <c r="N3240" t="b">
        <v>1</v>
      </c>
      <c r="O3240">
        <v>79</v>
      </c>
      <c r="P3240" t="b">
        <v>1</v>
      </c>
      <c r="Q3240" t="s">
        <v>8269</v>
      </c>
    </row>
    <row r="3241" spans="1:17" ht="60" hidden="1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s="9">
        <f t="shared" si="150"/>
        <v>42278.089039351849</v>
      </c>
      <c r="L3241" s="9">
        <f t="shared" si="151"/>
        <v>42302.999305555553</v>
      </c>
      <c r="M3241" s="10">
        <f t="shared" si="152"/>
        <v>2015</v>
      </c>
      <c r="N3241" t="b">
        <v>1</v>
      </c>
      <c r="O3241">
        <v>104</v>
      </c>
      <c r="P3241" t="b">
        <v>1</v>
      </c>
      <c r="Q3241" t="s">
        <v>8269</v>
      </c>
    </row>
    <row r="3242" spans="1:17" ht="60" hidden="1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s="9">
        <f t="shared" si="150"/>
        <v>42754.693842592591</v>
      </c>
      <c r="L3242" s="9">
        <f t="shared" si="151"/>
        <v>42782.958333333328</v>
      </c>
      <c r="M3242" s="10">
        <f t="shared" si="152"/>
        <v>2017</v>
      </c>
      <c r="N3242" t="b">
        <v>0</v>
      </c>
      <c r="O3242">
        <v>34</v>
      </c>
      <c r="P3242" t="b">
        <v>1</v>
      </c>
      <c r="Q3242" t="s">
        <v>8269</v>
      </c>
    </row>
    <row r="3243" spans="1:17" ht="60" hidden="1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s="9">
        <f t="shared" si="150"/>
        <v>41893.324884259258</v>
      </c>
      <c r="L3243" s="9">
        <f t="shared" si="151"/>
        <v>41926.290972222225</v>
      </c>
      <c r="M3243" s="10">
        <f t="shared" si="152"/>
        <v>2014</v>
      </c>
      <c r="N3243" t="b">
        <v>1</v>
      </c>
      <c r="O3243">
        <v>167</v>
      </c>
      <c r="P3243" t="b">
        <v>1</v>
      </c>
      <c r="Q3243" t="s">
        <v>8269</v>
      </c>
    </row>
    <row r="3244" spans="1:17" ht="45" hidden="1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s="9">
        <f t="shared" si="150"/>
        <v>41871.755694444444</v>
      </c>
      <c r="L3244" s="9">
        <f t="shared" si="151"/>
        <v>41901.755694444444</v>
      </c>
      <c r="M3244" s="10">
        <f t="shared" si="152"/>
        <v>2014</v>
      </c>
      <c r="N3244" t="b">
        <v>1</v>
      </c>
      <c r="O3244">
        <v>183</v>
      </c>
      <c r="P3244" t="b">
        <v>1</v>
      </c>
      <c r="Q3244" t="s">
        <v>8269</v>
      </c>
    </row>
    <row r="3245" spans="1:17" ht="45" hidden="1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s="9">
        <f t="shared" si="150"/>
        <v>42262.096782407403</v>
      </c>
      <c r="L3245" s="9">
        <f t="shared" si="151"/>
        <v>42286</v>
      </c>
      <c r="M3245" s="10">
        <f t="shared" si="152"/>
        <v>2015</v>
      </c>
      <c r="N3245" t="b">
        <v>1</v>
      </c>
      <c r="O3245">
        <v>71</v>
      </c>
      <c r="P3245" t="b">
        <v>1</v>
      </c>
      <c r="Q3245" t="s">
        <v>8269</v>
      </c>
    </row>
    <row r="3246" spans="1:17" ht="45" hidden="1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s="9">
        <f t="shared" si="150"/>
        <v>42675.694236111114</v>
      </c>
      <c r="L3246" s="9">
        <f t="shared" si="151"/>
        <v>42705.735902777778</v>
      </c>
      <c r="M3246" s="10">
        <f t="shared" si="152"/>
        <v>2016</v>
      </c>
      <c r="N3246" t="b">
        <v>0</v>
      </c>
      <c r="O3246">
        <v>69</v>
      </c>
      <c r="P3246" t="b">
        <v>1</v>
      </c>
      <c r="Q3246" t="s">
        <v>8269</v>
      </c>
    </row>
    <row r="3247" spans="1:17" ht="45" hidden="1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s="9">
        <f t="shared" si="150"/>
        <v>42135.60020833333</v>
      </c>
      <c r="L3247" s="9">
        <f t="shared" si="151"/>
        <v>42167.083333333328</v>
      </c>
      <c r="M3247" s="10">
        <f t="shared" si="152"/>
        <v>2015</v>
      </c>
      <c r="N3247" t="b">
        <v>0</v>
      </c>
      <c r="O3247">
        <v>270</v>
      </c>
      <c r="P3247" t="b">
        <v>1</v>
      </c>
      <c r="Q3247" t="s">
        <v>8269</v>
      </c>
    </row>
    <row r="3248" spans="1:17" ht="45" hidden="1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s="9">
        <f t="shared" si="150"/>
        <v>42230.472222222219</v>
      </c>
      <c r="L3248" s="9">
        <f t="shared" si="151"/>
        <v>42259.165972222225</v>
      </c>
      <c r="M3248" s="10">
        <f t="shared" si="152"/>
        <v>2015</v>
      </c>
      <c r="N3248" t="b">
        <v>1</v>
      </c>
      <c r="O3248">
        <v>193</v>
      </c>
      <c r="P3248" t="b">
        <v>1</v>
      </c>
      <c r="Q3248" t="s">
        <v>8269</v>
      </c>
    </row>
    <row r="3249" spans="1:17" ht="60" hidden="1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s="9">
        <f t="shared" si="150"/>
        <v>42167.434166666666</v>
      </c>
      <c r="L3249" s="9">
        <f t="shared" si="151"/>
        <v>42197.434166666666</v>
      </c>
      <c r="M3249" s="10">
        <f t="shared" si="152"/>
        <v>2015</v>
      </c>
      <c r="N3249" t="b">
        <v>1</v>
      </c>
      <c r="O3249">
        <v>57</v>
      </c>
      <c r="P3249" t="b">
        <v>1</v>
      </c>
      <c r="Q3249" t="s">
        <v>8269</v>
      </c>
    </row>
    <row r="3250" spans="1:17" ht="30" hidden="1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s="9">
        <f t="shared" si="150"/>
        <v>42068.888391203705</v>
      </c>
      <c r="L3250" s="9">
        <f t="shared" si="151"/>
        <v>42098.846724537041</v>
      </c>
      <c r="M3250" s="10">
        <f t="shared" si="152"/>
        <v>2015</v>
      </c>
      <c r="N3250" t="b">
        <v>1</v>
      </c>
      <c r="O3250">
        <v>200</v>
      </c>
      <c r="P3250" t="b">
        <v>1</v>
      </c>
      <c r="Q3250" t="s">
        <v>8269</v>
      </c>
    </row>
    <row r="3251" spans="1:17" ht="60" hidden="1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s="9">
        <f t="shared" si="150"/>
        <v>42145.746689814812</v>
      </c>
      <c r="L3251" s="9">
        <f t="shared" si="151"/>
        <v>42175.746689814812</v>
      </c>
      <c r="M3251" s="10">
        <f t="shared" si="152"/>
        <v>2015</v>
      </c>
      <c r="N3251" t="b">
        <v>1</v>
      </c>
      <c r="O3251">
        <v>88</v>
      </c>
      <c r="P3251" t="b">
        <v>1</v>
      </c>
      <c r="Q3251" t="s">
        <v>8269</v>
      </c>
    </row>
    <row r="3252" spans="1:17" ht="60" hidden="1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s="9">
        <f t="shared" si="150"/>
        <v>41918.742175925923</v>
      </c>
      <c r="L3252" s="9">
        <f t="shared" si="151"/>
        <v>41948.783842592595</v>
      </c>
      <c r="M3252" s="10">
        <f t="shared" si="152"/>
        <v>2014</v>
      </c>
      <c r="N3252" t="b">
        <v>1</v>
      </c>
      <c r="O3252">
        <v>213</v>
      </c>
      <c r="P3252" t="b">
        <v>1</v>
      </c>
      <c r="Q3252" t="s">
        <v>8269</v>
      </c>
    </row>
    <row r="3253" spans="1:17" ht="60" hidden="1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s="9">
        <f t="shared" si="150"/>
        <v>42146.731087962966</v>
      </c>
      <c r="L3253" s="9">
        <f t="shared" si="151"/>
        <v>42176.731087962966</v>
      </c>
      <c r="M3253" s="10">
        <f t="shared" si="152"/>
        <v>2015</v>
      </c>
      <c r="N3253" t="b">
        <v>1</v>
      </c>
      <c r="O3253">
        <v>20</v>
      </c>
      <c r="P3253" t="b">
        <v>1</v>
      </c>
      <c r="Q3253" t="s">
        <v>8269</v>
      </c>
    </row>
    <row r="3254" spans="1:17" ht="45" hidden="1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s="9">
        <f t="shared" si="150"/>
        <v>42590.472685185188</v>
      </c>
      <c r="L3254" s="9">
        <f t="shared" si="151"/>
        <v>42620.472685185188</v>
      </c>
      <c r="M3254" s="10">
        <f t="shared" si="152"/>
        <v>2016</v>
      </c>
      <c r="N3254" t="b">
        <v>1</v>
      </c>
      <c r="O3254">
        <v>50</v>
      </c>
      <c r="P3254" t="b">
        <v>1</v>
      </c>
      <c r="Q3254" t="s">
        <v>8269</v>
      </c>
    </row>
    <row r="3255" spans="1:17" ht="45" hidden="1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s="9">
        <f t="shared" si="150"/>
        <v>42602.576712962968</v>
      </c>
      <c r="L3255" s="9">
        <f t="shared" si="151"/>
        <v>42621.15625</v>
      </c>
      <c r="M3255" s="10">
        <f t="shared" si="152"/>
        <v>2016</v>
      </c>
      <c r="N3255" t="b">
        <v>1</v>
      </c>
      <c r="O3255">
        <v>115</v>
      </c>
      <c r="P3255" t="b">
        <v>1</v>
      </c>
      <c r="Q3255" t="s">
        <v>8269</v>
      </c>
    </row>
    <row r="3256" spans="1:17" ht="60" hidden="1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s="9">
        <f t="shared" si="150"/>
        <v>42059.085752314815</v>
      </c>
      <c r="L3256" s="9">
        <f t="shared" si="151"/>
        <v>42089.044085648144</v>
      </c>
      <c r="M3256" s="10">
        <f t="shared" si="152"/>
        <v>2015</v>
      </c>
      <c r="N3256" t="b">
        <v>1</v>
      </c>
      <c r="O3256">
        <v>186</v>
      </c>
      <c r="P3256" t="b">
        <v>1</v>
      </c>
      <c r="Q3256" t="s">
        <v>8269</v>
      </c>
    </row>
    <row r="3257" spans="1:17" ht="60" hidden="1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s="9">
        <f t="shared" si="150"/>
        <v>41889.768229166664</v>
      </c>
      <c r="L3257" s="9">
        <f t="shared" si="151"/>
        <v>41919.768229166664</v>
      </c>
      <c r="M3257" s="10">
        <f t="shared" si="152"/>
        <v>2014</v>
      </c>
      <c r="N3257" t="b">
        <v>1</v>
      </c>
      <c r="O3257">
        <v>18</v>
      </c>
      <c r="P3257" t="b">
        <v>1</v>
      </c>
      <c r="Q3257" t="s">
        <v>8269</v>
      </c>
    </row>
    <row r="3258" spans="1:17" ht="45" hidden="1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s="9">
        <f t="shared" si="150"/>
        <v>42144.573807870373</v>
      </c>
      <c r="L3258" s="9">
        <f t="shared" si="151"/>
        <v>42166.165972222225</v>
      </c>
      <c r="M3258" s="10">
        <f t="shared" si="152"/>
        <v>2015</v>
      </c>
      <c r="N3258" t="b">
        <v>1</v>
      </c>
      <c r="O3258">
        <v>176</v>
      </c>
      <c r="P3258" t="b">
        <v>1</v>
      </c>
      <c r="Q3258" t="s">
        <v>8269</v>
      </c>
    </row>
    <row r="3259" spans="1:17" ht="60" hidden="1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s="9">
        <f t="shared" si="150"/>
        <v>42758.559629629628</v>
      </c>
      <c r="L3259" s="9">
        <f t="shared" si="151"/>
        <v>42788.559629629628</v>
      </c>
      <c r="M3259" s="10">
        <f t="shared" si="152"/>
        <v>2017</v>
      </c>
      <c r="N3259" t="b">
        <v>0</v>
      </c>
      <c r="O3259">
        <v>41</v>
      </c>
      <c r="P3259" t="b">
        <v>1</v>
      </c>
      <c r="Q3259" t="s">
        <v>8269</v>
      </c>
    </row>
    <row r="3260" spans="1:17" ht="45" hidden="1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s="9">
        <f t="shared" si="150"/>
        <v>41982.887280092589</v>
      </c>
      <c r="L3260" s="9">
        <f t="shared" si="151"/>
        <v>42012.887280092589</v>
      </c>
      <c r="M3260" s="10">
        <f t="shared" si="152"/>
        <v>2015</v>
      </c>
      <c r="N3260" t="b">
        <v>1</v>
      </c>
      <c r="O3260">
        <v>75</v>
      </c>
      <c r="P3260" t="b">
        <v>1</v>
      </c>
      <c r="Q3260" t="s">
        <v>8269</v>
      </c>
    </row>
    <row r="3261" spans="1:17" ht="60" hidden="1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s="9">
        <f t="shared" si="150"/>
        <v>42614.760937500003</v>
      </c>
      <c r="L3261" s="9">
        <f t="shared" si="151"/>
        <v>42644.165972222225</v>
      </c>
      <c r="M3261" s="10">
        <f t="shared" si="152"/>
        <v>2016</v>
      </c>
      <c r="N3261" t="b">
        <v>1</v>
      </c>
      <c r="O3261">
        <v>97</v>
      </c>
      <c r="P3261" t="b">
        <v>1</v>
      </c>
      <c r="Q3261" t="s">
        <v>8269</v>
      </c>
    </row>
    <row r="3262" spans="1:17" ht="45" hidden="1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s="9">
        <f t="shared" si="150"/>
        <v>42303.672662037032</v>
      </c>
      <c r="L3262" s="9">
        <f t="shared" si="151"/>
        <v>42338.714328703703</v>
      </c>
      <c r="M3262" s="10">
        <f t="shared" si="152"/>
        <v>2015</v>
      </c>
      <c r="N3262" t="b">
        <v>1</v>
      </c>
      <c r="O3262">
        <v>73</v>
      </c>
      <c r="P3262" t="b">
        <v>1</v>
      </c>
      <c r="Q3262" t="s">
        <v>8269</v>
      </c>
    </row>
    <row r="3263" spans="1:17" ht="45" hidden="1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s="9">
        <f t="shared" si="150"/>
        <v>42171.725416666668</v>
      </c>
      <c r="L3263" s="9">
        <f t="shared" si="151"/>
        <v>42201.725416666668</v>
      </c>
      <c r="M3263" s="10">
        <f t="shared" si="152"/>
        <v>2015</v>
      </c>
      <c r="N3263" t="b">
        <v>1</v>
      </c>
      <c r="O3263">
        <v>49</v>
      </c>
      <c r="P3263" t="b">
        <v>1</v>
      </c>
      <c r="Q3263" t="s">
        <v>8269</v>
      </c>
    </row>
    <row r="3264" spans="1:17" ht="30" hidden="1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s="9">
        <f t="shared" si="150"/>
        <v>41964.315532407403</v>
      </c>
      <c r="L3264" s="9">
        <f t="shared" si="151"/>
        <v>41995.166666666672</v>
      </c>
      <c r="M3264" s="10">
        <f t="shared" si="152"/>
        <v>2014</v>
      </c>
      <c r="N3264" t="b">
        <v>1</v>
      </c>
      <c r="O3264">
        <v>134</v>
      </c>
      <c r="P3264" t="b">
        <v>1</v>
      </c>
      <c r="Q3264" t="s">
        <v>8269</v>
      </c>
    </row>
    <row r="3265" spans="1:17" ht="45" hidden="1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s="9">
        <f t="shared" si="150"/>
        <v>42284.516064814816</v>
      </c>
      <c r="L3265" s="9">
        <f t="shared" si="151"/>
        <v>42307.875</v>
      </c>
      <c r="M3265" s="10">
        <f t="shared" si="152"/>
        <v>2015</v>
      </c>
      <c r="N3265" t="b">
        <v>1</v>
      </c>
      <c r="O3265">
        <v>68</v>
      </c>
      <c r="P3265" t="b">
        <v>1</v>
      </c>
      <c r="Q3265" t="s">
        <v>8269</v>
      </c>
    </row>
    <row r="3266" spans="1:17" ht="45" hidden="1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s="9">
        <f t="shared" si="150"/>
        <v>42016.800208333334</v>
      </c>
      <c r="L3266" s="9">
        <f t="shared" si="151"/>
        <v>42032.916666666672</v>
      </c>
      <c r="M3266" s="10">
        <f t="shared" si="152"/>
        <v>2015</v>
      </c>
      <c r="N3266" t="b">
        <v>1</v>
      </c>
      <c r="O3266">
        <v>49</v>
      </c>
      <c r="P3266" t="b">
        <v>1</v>
      </c>
      <c r="Q3266" t="s">
        <v>8269</v>
      </c>
    </row>
    <row r="3267" spans="1:17" ht="45" hidden="1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s="9">
        <f t="shared" ref="K3267:K3330" si="153">(((J3267/60)/60)/24)+DATE(1970,1,1)</f>
        <v>42311.711979166663</v>
      </c>
      <c r="L3267" s="9">
        <f t="shared" ref="L3267:L3330" si="154">(((I3267/60)/60)/24)+DATE(1970,1,1)</f>
        <v>42341.708333333328</v>
      </c>
      <c r="M3267" s="10">
        <f t="shared" ref="M3267:M3330" si="155">YEAR(L3267)</f>
        <v>2015</v>
      </c>
      <c r="N3267" t="b">
        <v>1</v>
      </c>
      <c r="O3267">
        <v>63</v>
      </c>
      <c r="P3267" t="b">
        <v>1</v>
      </c>
      <c r="Q3267" t="s">
        <v>8269</v>
      </c>
    </row>
    <row r="3268" spans="1:17" ht="45" hidden="1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s="9">
        <f t="shared" si="153"/>
        <v>42136.536134259266</v>
      </c>
      <c r="L3268" s="9">
        <f t="shared" si="154"/>
        <v>42167.875</v>
      </c>
      <c r="M3268" s="10">
        <f t="shared" si="155"/>
        <v>2015</v>
      </c>
      <c r="N3268" t="b">
        <v>1</v>
      </c>
      <c r="O3268">
        <v>163</v>
      </c>
      <c r="P3268" t="b">
        <v>1</v>
      </c>
      <c r="Q3268" t="s">
        <v>8269</v>
      </c>
    </row>
    <row r="3269" spans="1:17" ht="60" hidden="1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s="9">
        <f t="shared" si="153"/>
        <v>42172.757638888885</v>
      </c>
      <c r="L3269" s="9">
        <f t="shared" si="154"/>
        <v>42202.757638888885</v>
      </c>
      <c r="M3269" s="10">
        <f t="shared" si="155"/>
        <v>2015</v>
      </c>
      <c r="N3269" t="b">
        <v>1</v>
      </c>
      <c r="O3269">
        <v>288</v>
      </c>
      <c r="P3269" t="b">
        <v>1</v>
      </c>
      <c r="Q3269" t="s">
        <v>8269</v>
      </c>
    </row>
    <row r="3270" spans="1:17" ht="45" hidden="1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s="9">
        <f t="shared" si="153"/>
        <v>42590.90425925926</v>
      </c>
      <c r="L3270" s="9">
        <f t="shared" si="154"/>
        <v>42606.90425925926</v>
      </c>
      <c r="M3270" s="10">
        <f t="shared" si="155"/>
        <v>2016</v>
      </c>
      <c r="N3270" t="b">
        <v>1</v>
      </c>
      <c r="O3270">
        <v>42</v>
      </c>
      <c r="P3270" t="b">
        <v>1</v>
      </c>
      <c r="Q3270" t="s">
        <v>8269</v>
      </c>
    </row>
    <row r="3271" spans="1:17" ht="45" hidden="1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s="9">
        <f t="shared" si="153"/>
        <v>42137.395798611105</v>
      </c>
      <c r="L3271" s="9">
        <f t="shared" si="154"/>
        <v>42171.458333333328</v>
      </c>
      <c r="M3271" s="10">
        <f t="shared" si="155"/>
        <v>2015</v>
      </c>
      <c r="N3271" t="b">
        <v>1</v>
      </c>
      <c r="O3271">
        <v>70</v>
      </c>
      <c r="P3271" t="b">
        <v>1</v>
      </c>
      <c r="Q3271" t="s">
        <v>8269</v>
      </c>
    </row>
    <row r="3272" spans="1:17" ht="60" hidden="1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s="9">
        <f t="shared" si="153"/>
        <v>42167.533159722225</v>
      </c>
      <c r="L3272" s="9">
        <f t="shared" si="154"/>
        <v>42197.533159722225</v>
      </c>
      <c r="M3272" s="10">
        <f t="shared" si="155"/>
        <v>2015</v>
      </c>
      <c r="N3272" t="b">
        <v>1</v>
      </c>
      <c r="O3272">
        <v>30</v>
      </c>
      <c r="P3272" t="b">
        <v>1</v>
      </c>
      <c r="Q3272" t="s">
        <v>8269</v>
      </c>
    </row>
    <row r="3273" spans="1:17" ht="30" hidden="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s="9">
        <f t="shared" si="153"/>
        <v>41915.437210648146</v>
      </c>
      <c r="L3273" s="9">
        <f t="shared" si="154"/>
        <v>41945.478877314818</v>
      </c>
      <c r="M3273" s="10">
        <f t="shared" si="155"/>
        <v>2014</v>
      </c>
      <c r="N3273" t="b">
        <v>1</v>
      </c>
      <c r="O3273">
        <v>51</v>
      </c>
      <c r="P3273" t="b">
        <v>1</v>
      </c>
      <c r="Q3273" t="s">
        <v>8269</v>
      </c>
    </row>
    <row r="3274" spans="1:17" ht="45" hidden="1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s="9">
        <f t="shared" si="153"/>
        <v>42284.500104166669</v>
      </c>
      <c r="L3274" s="9">
        <f t="shared" si="154"/>
        <v>42314.541770833333</v>
      </c>
      <c r="M3274" s="10">
        <f t="shared" si="155"/>
        <v>2015</v>
      </c>
      <c r="N3274" t="b">
        <v>1</v>
      </c>
      <c r="O3274">
        <v>145</v>
      </c>
      <c r="P3274" t="b">
        <v>1</v>
      </c>
      <c r="Q3274" t="s">
        <v>8269</v>
      </c>
    </row>
    <row r="3275" spans="1:17" ht="60" hidden="1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s="9">
        <f t="shared" si="153"/>
        <v>42611.801412037035</v>
      </c>
      <c r="L3275" s="9">
        <f t="shared" si="154"/>
        <v>42627.791666666672</v>
      </c>
      <c r="M3275" s="10">
        <f t="shared" si="155"/>
        <v>2016</v>
      </c>
      <c r="N3275" t="b">
        <v>1</v>
      </c>
      <c r="O3275">
        <v>21</v>
      </c>
      <c r="P3275" t="b">
        <v>1</v>
      </c>
      <c r="Q3275" t="s">
        <v>8269</v>
      </c>
    </row>
    <row r="3276" spans="1:17" ht="45" hidden="1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s="9">
        <f t="shared" si="153"/>
        <v>42400.704537037032</v>
      </c>
      <c r="L3276" s="9">
        <f t="shared" si="154"/>
        <v>42444.875</v>
      </c>
      <c r="M3276" s="10">
        <f t="shared" si="155"/>
        <v>2016</v>
      </c>
      <c r="N3276" t="b">
        <v>1</v>
      </c>
      <c r="O3276">
        <v>286</v>
      </c>
      <c r="P3276" t="b">
        <v>1</v>
      </c>
      <c r="Q3276" t="s">
        <v>8269</v>
      </c>
    </row>
    <row r="3277" spans="1:17" ht="60" hidden="1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s="9">
        <f t="shared" si="153"/>
        <v>42017.88045138889</v>
      </c>
      <c r="L3277" s="9">
        <f t="shared" si="154"/>
        <v>42044.1875</v>
      </c>
      <c r="M3277" s="10">
        <f t="shared" si="155"/>
        <v>2015</v>
      </c>
      <c r="N3277" t="b">
        <v>1</v>
      </c>
      <c r="O3277">
        <v>12</v>
      </c>
      <c r="P3277" t="b">
        <v>1</v>
      </c>
      <c r="Q3277" t="s">
        <v>8269</v>
      </c>
    </row>
    <row r="3278" spans="1:17" ht="60" hidden="1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s="9">
        <f t="shared" si="153"/>
        <v>42426.949988425928</v>
      </c>
      <c r="L3278" s="9">
        <f t="shared" si="154"/>
        <v>42461.165972222225</v>
      </c>
      <c r="M3278" s="10">
        <f t="shared" si="155"/>
        <v>2016</v>
      </c>
      <c r="N3278" t="b">
        <v>1</v>
      </c>
      <c r="O3278">
        <v>100</v>
      </c>
      <c r="P3278" t="b">
        <v>1</v>
      </c>
      <c r="Q3278" t="s">
        <v>8269</v>
      </c>
    </row>
    <row r="3279" spans="1:17" ht="60" hidden="1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s="9">
        <f t="shared" si="153"/>
        <v>41931.682939814818</v>
      </c>
      <c r="L3279" s="9">
        <f t="shared" si="154"/>
        <v>41961.724606481483</v>
      </c>
      <c r="M3279" s="10">
        <f t="shared" si="155"/>
        <v>2014</v>
      </c>
      <c r="N3279" t="b">
        <v>1</v>
      </c>
      <c r="O3279">
        <v>100</v>
      </c>
      <c r="P3279" t="b">
        <v>1</v>
      </c>
      <c r="Q3279" t="s">
        <v>8269</v>
      </c>
    </row>
    <row r="3280" spans="1:17" ht="60" hidden="1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s="9">
        <f t="shared" si="153"/>
        <v>42124.848414351851</v>
      </c>
      <c r="L3280" s="9">
        <f t="shared" si="154"/>
        <v>42154.848414351851</v>
      </c>
      <c r="M3280" s="10">
        <f t="shared" si="155"/>
        <v>2015</v>
      </c>
      <c r="N3280" t="b">
        <v>1</v>
      </c>
      <c r="O3280">
        <v>34</v>
      </c>
      <c r="P3280" t="b">
        <v>1</v>
      </c>
      <c r="Q3280" t="s">
        <v>8269</v>
      </c>
    </row>
    <row r="3281" spans="1:17" ht="60" hidden="1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s="9">
        <f t="shared" si="153"/>
        <v>42431.102534722217</v>
      </c>
      <c r="L3281" s="9">
        <f t="shared" si="154"/>
        <v>42461.06086805556</v>
      </c>
      <c r="M3281" s="10">
        <f t="shared" si="155"/>
        <v>2016</v>
      </c>
      <c r="N3281" t="b">
        <v>0</v>
      </c>
      <c r="O3281">
        <v>63</v>
      </c>
      <c r="P3281" t="b">
        <v>1</v>
      </c>
      <c r="Q3281" t="s">
        <v>8269</v>
      </c>
    </row>
    <row r="3282" spans="1:17" ht="60" hidden="1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s="9">
        <f t="shared" si="153"/>
        <v>42121.756921296299</v>
      </c>
      <c r="L3282" s="9">
        <f t="shared" si="154"/>
        <v>42156.208333333328</v>
      </c>
      <c r="M3282" s="10">
        <f t="shared" si="155"/>
        <v>2015</v>
      </c>
      <c r="N3282" t="b">
        <v>0</v>
      </c>
      <c r="O3282">
        <v>30</v>
      </c>
      <c r="P3282" t="b">
        <v>1</v>
      </c>
      <c r="Q3282" t="s">
        <v>8269</v>
      </c>
    </row>
    <row r="3283" spans="1:17" ht="45" hidden="1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s="9">
        <f t="shared" si="153"/>
        <v>42219.019733796296</v>
      </c>
      <c r="L3283" s="9">
        <f t="shared" si="154"/>
        <v>42249.019733796296</v>
      </c>
      <c r="M3283" s="10">
        <f t="shared" si="155"/>
        <v>2015</v>
      </c>
      <c r="N3283" t="b">
        <v>0</v>
      </c>
      <c r="O3283">
        <v>47</v>
      </c>
      <c r="P3283" t="b">
        <v>1</v>
      </c>
      <c r="Q3283" t="s">
        <v>8269</v>
      </c>
    </row>
    <row r="3284" spans="1:17" ht="60" hidden="1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s="9">
        <f t="shared" si="153"/>
        <v>42445.19430555556</v>
      </c>
      <c r="L3284" s="9">
        <f t="shared" si="154"/>
        <v>42489.19430555556</v>
      </c>
      <c r="M3284" s="10">
        <f t="shared" si="155"/>
        <v>2016</v>
      </c>
      <c r="N3284" t="b">
        <v>0</v>
      </c>
      <c r="O3284">
        <v>237</v>
      </c>
      <c r="P3284" t="b">
        <v>1</v>
      </c>
      <c r="Q3284" t="s">
        <v>8269</v>
      </c>
    </row>
    <row r="3285" spans="1:17" ht="60" hidden="1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s="9">
        <f t="shared" si="153"/>
        <v>42379.74418981481</v>
      </c>
      <c r="L3285" s="9">
        <f t="shared" si="154"/>
        <v>42410.875</v>
      </c>
      <c r="M3285" s="10">
        <f t="shared" si="155"/>
        <v>2016</v>
      </c>
      <c r="N3285" t="b">
        <v>0</v>
      </c>
      <c r="O3285">
        <v>47</v>
      </c>
      <c r="P3285" t="b">
        <v>1</v>
      </c>
      <c r="Q3285" t="s">
        <v>8269</v>
      </c>
    </row>
    <row r="3286" spans="1:17" ht="45" hidden="1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s="9">
        <f t="shared" si="153"/>
        <v>42380.884872685187</v>
      </c>
      <c r="L3286" s="9">
        <f t="shared" si="154"/>
        <v>42398.249305555553</v>
      </c>
      <c r="M3286" s="10">
        <f t="shared" si="155"/>
        <v>2016</v>
      </c>
      <c r="N3286" t="b">
        <v>0</v>
      </c>
      <c r="O3286">
        <v>15</v>
      </c>
      <c r="P3286" t="b">
        <v>1</v>
      </c>
      <c r="Q3286" t="s">
        <v>8269</v>
      </c>
    </row>
    <row r="3287" spans="1:17" hidden="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s="9">
        <f t="shared" si="153"/>
        <v>42762.942430555559</v>
      </c>
      <c r="L3287" s="9">
        <f t="shared" si="154"/>
        <v>42794.208333333328</v>
      </c>
      <c r="M3287" s="10">
        <f t="shared" si="155"/>
        <v>2017</v>
      </c>
      <c r="N3287" t="b">
        <v>0</v>
      </c>
      <c r="O3287">
        <v>81</v>
      </c>
      <c r="P3287" t="b">
        <v>1</v>
      </c>
      <c r="Q3287" t="s">
        <v>8269</v>
      </c>
    </row>
    <row r="3288" spans="1:17" ht="60" hidden="1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s="9">
        <f t="shared" si="153"/>
        <v>42567.840069444443</v>
      </c>
      <c r="L3288" s="9">
        <f t="shared" si="154"/>
        <v>42597.840069444443</v>
      </c>
      <c r="M3288" s="10">
        <f t="shared" si="155"/>
        <v>2016</v>
      </c>
      <c r="N3288" t="b">
        <v>0</v>
      </c>
      <c r="O3288">
        <v>122</v>
      </c>
      <c r="P3288" t="b">
        <v>1</v>
      </c>
      <c r="Q3288" t="s">
        <v>8269</v>
      </c>
    </row>
    <row r="3289" spans="1:17" ht="30" hidden="1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s="9">
        <f t="shared" si="153"/>
        <v>42311.750324074077</v>
      </c>
      <c r="L3289" s="9">
        <f t="shared" si="154"/>
        <v>42336.750324074077</v>
      </c>
      <c r="M3289" s="10">
        <f t="shared" si="155"/>
        <v>2015</v>
      </c>
      <c r="N3289" t="b">
        <v>0</v>
      </c>
      <c r="O3289">
        <v>34</v>
      </c>
      <c r="P3289" t="b">
        <v>1</v>
      </c>
      <c r="Q3289" t="s">
        <v>8269</v>
      </c>
    </row>
    <row r="3290" spans="1:17" ht="60" hidden="1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s="9">
        <f t="shared" si="153"/>
        <v>42505.774479166663</v>
      </c>
      <c r="L3290" s="9">
        <f t="shared" si="154"/>
        <v>42541.958333333328</v>
      </c>
      <c r="M3290" s="10">
        <f t="shared" si="155"/>
        <v>2016</v>
      </c>
      <c r="N3290" t="b">
        <v>0</v>
      </c>
      <c r="O3290">
        <v>207</v>
      </c>
      <c r="P3290" t="b">
        <v>1</v>
      </c>
      <c r="Q3290" t="s">
        <v>8269</v>
      </c>
    </row>
    <row r="3291" spans="1:17" ht="60" hidden="1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s="9">
        <f t="shared" si="153"/>
        <v>42758.368078703701</v>
      </c>
      <c r="L3291" s="9">
        <f t="shared" si="154"/>
        <v>42786.368078703701</v>
      </c>
      <c r="M3291" s="10">
        <f t="shared" si="155"/>
        <v>2017</v>
      </c>
      <c r="N3291" t="b">
        <v>0</v>
      </c>
      <c r="O3291">
        <v>25</v>
      </c>
      <c r="P3291" t="b">
        <v>1</v>
      </c>
      <c r="Q3291" t="s">
        <v>8269</v>
      </c>
    </row>
    <row r="3292" spans="1:17" ht="75" hidden="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s="9">
        <f t="shared" si="153"/>
        <v>42775.51494212963</v>
      </c>
      <c r="L3292" s="9">
        <f t="shared" si="154"/>
        <v>42805.51494212963</v>
      </c>
      <c r="M3292" s="10">
        <f t="shared" si="155"/>
        <v>2017</v>
      </c>
      <c r="N3292" t="b">
        <v>0</v>
      </c>
      <c r="O3292">
        <v>72</v>
      </c>
      <c r="P3292" t="b">
        <v>1</v>
      </c>
      <c r="Q3292" t="s">
        <v>8269</v>
      </c>
    </row>
    <row r="3293" spans="1:17" ht="60" hidden="1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s="9">
        <f t="shared" si="153"/>
        <v>42232.702546296292</v>
      </c>
      <c r="L3293" s="9">
        <f t="shared" si="154"/>
        <v>42264.165972222225</v>
      </c>
      <c r="M3293" s="10">
        <f t="shared" si="155"/>
        <v>2015</v>
      </c>
      <c r="N3293" t="b">
        <v>0</v>
      </c>
      <c r="O3293">
        <v>14</v>
      </c>
      <c r="P3293" t="b">
        <v>1</v>
      </c>
      <c r="Q3293" t="s">
        <v>8269</v>
      </c>
    </row>
    <row r="3294" spans="1:17" ht="45" hidden="1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s="9">
        <f t="shared" si="153"/>
        <v>42282.770231481481</v>
      </c>
      <c r="L3294" s="9">
        <f t="shared" si="154"/>
        <v>42342.811898148153</v>
      </c>
      <c r="M3294" s="10">
        <f t="shared" si="155"/>
        <v>2015</v>
      </c>
      <c r="N3294" t="b">
        <v>0</v>
      </c>
      <c r="O3294">
        <v>15</v>
      </c>
      <c r="P3294" t="b">
        <v>1</v>
      </c>
      <c r="Q3294" t="s">
        <v>8269</v>
      </c>
    </row>
    <row r="3295" spans="1:17" ht="60" hidden="1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s="9">
        <f t="shared" si="153"/>
        <v>42768.425370370373</v>
      </c>
      <c r="L3295" s="9">
        <f t="shared" si="154"/>
        <v>42798.425370370373</v>
      </c>
      <c r="M3295" s="10">
        <f t="shared" si="155"/>
        <v>2017</v>
      </c>
      <c r="N3295" t="b">
        <v>0</v>
      </c>
      <c r="O3295">
        <v>91</v>
      </c>
      <c r="P3295" t="b">
        <v>1</v>
      </c>
      <c r="Q3295" t="s">
        <v>8269</v>
      </c>
    </row>
    <row r="3296" spans="1:17" ht="60" hidden="1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s="9">
        <f t="shared" si="153"/>
        <v>42141.541134259256</v>
      </c>
      <c r="L3296" s="9">
        <f t="shared" si="154"/>
        <v>42171.541134259256</v>
      </c>
      <c r="M3296" s="10">
        <f t="shared" si="155"/>
        <v>2015</v>
      </c>
      <c r="N3296" t="b">
        <v>0</v>
      </c>
      <c r="O3296">
        <v>24</v>
      </c>
      <c r="P3296" t="b">
        <v>1</v>
      </c>
      <c r="Q3296" t="s">
        <v>8269</v>
      </c>
    </row>
    <row r="3297" spans="1:17" ht="60" hidden="1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s="9">
        <f t="shared" si="153"/>
        <v>42609.442465277782</v>
      </c>
      <c r="L3297" s="9">
        <f t="shared" si="154"/>
        <v>42639.442465277782</v>
      </c>
      <c r="M3297" s="10">
        <f t="shared" si="155"/>
        <v>2016</v>
      </c>
      <c r="N3297" t="b">
        <v>0</v>
      </c>
      <c r="O3297">
        <v>27</v>
      </c>
      <c r="P3297" t="b">
        <v>1</v>
      </c>
      <c r="Q3297" t="s">
        <v>8269</v>
      </c>
    </row>
    <row r="3298" spans="1:17" ht="60" hidden="1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s="9">
        <f t="shared" si="153"/>
        <v>42309.756620370375</v>
      </c>
      <c r="L3298" s="9">
        <f t="shared" si="154"/>
        <v>42330.916666666672</v>
      </c>
      <c r="M3298" s="10">
        <f t="shared" si="155"/>
        <v>2015</v>
      </c>
      <c r="N3298" t="b">
        <v>0</v>
      </c>
      <c r="O3298">
        <v>47</v>
      </c>
      <c r="P3298" t="b">
        <v>1</v>
      </c>
      <c r="Q3298" t="s">
        <v>8269</v>
      </c>
    </row>
    <row r="3299" spans="1:17" ht="45" hidden="1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s="9">
        <f t="shared" si="153"/>
        <v>42193.771481481483</v>
      </c>
      <c r="L3299" s="9">
        <f t="shared" si="154"/>
        <v>42212.957638888889</v>
      </c>
      <c r="M3299" s="10">
        <f t="shared" si="155"/>
        <v>2015</v>
      </c>
      <c r="N3299" t="b">
        <v>0</v>
      </c>
      <c r="O3299">
        <v>44</v>
      </c>
      <c r="P3299" t="b">
        <v>1</v>
      </c>
      <c r="Q3299" t="s">
        <v>8269</v>
      </c>
    </row>
    <row r="3300" spans="1:17" ht="60" hidden="1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s="9">
        <f t="shared" si="153"/>
        <v>42239.957962962959</v>
      </c>
      <c r="L3300" s="9">
        <f t="shared" si="154"/>
        <v>42260</v>
      </c>
      <c r="M3300" s="10">
        <f t="shared" si="155"/>
        <v>2015</v>
      </c>
      <c r="N3300" t="b">
        <v>0</v>
      </c>
      <c r="O3300">
        <v>72</v>
      </c>
      <c r="P3300" t="b">
        <v>1</v>
      </c>
      <c r="Q3300" t="s">
        <v>8269</v>
      </c>
    </row>
    <row r="3301" spans="1:17" ht="60" hidden="1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s="9">
        <f t="shared" si="153"/>
        <v>42261.917395833334</v>
      </c>
      <c r="L3301" s="9">
        <f t="shared" si="154"/>
        <v>42291.917395833334</v>
      </c>
      <c r="M3301" s="10">
        <f t="shared" si="155"/>
        <v>2015</v>
      </c>
      <c r="N3301" t="b">
        <v>0</v>
      </c>
      <c r="O3301">
        <v>63</v>
      </c>
      <c r="P3301" t="b">
        <v>1</v>
      </c>
      <c r="Q3301" t="s">
        <v>8269</v>
      </c>
    </row>
    <row r="3302" spans="1:17" ht="45" hidden="1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s="9">
        <f t="shared" si="153"/>
        <v>42102.743773148148</v>
      </c>
      <c r="L3302" s="9">
        <f t="shared" si="154"/>
        <v>42123.743773148148</v>
      </c>
      <c r="M3302" s="10">
        <f t="shared" si="155"/>
        <v>2015</v>
      </c>
      <c r="N3302" t="b">
        <v>0</v>
      </c>
      <c r="O3302">
        <v>88</v>
      </c>
      <c r="P3302" t="b">
        <v>1</v>
      </c>
      <c r="Q3302" t="s">
        <v>8269</v>
      </c>
    </row>
    <row r="3303" spans="1:17" ht="60" hidden="1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s="9">
        <f t="shared" si="153"/>
        <v>42538.73583333334</v>
      </c>
      <c r="L3303" s="9">
        <f t="shared" si="154"/>
        <v>42583.290972222225</v>
      </c>
      <c r="M3303" s="10">
        <f t="shared" si="155"/>
        <v>2016</v>
      </c>
      <c r="N3303" t="b">
        <v>0</v>
      </c>
      <c r="O3303">
        <v>70</v>
      </c>
      <c r="P3303" t="b">
        <v>1</v>
      </c>
      <c r="Q3303" t="s">
        <v>8269</v>
      </c>
    </row>
    <row r="3304" spans="1:17" hidden="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s="9">
        <f t="shared" si="153"/>
        <v>42681.35157407407</v>
      </c>
      <c r="L3304" s="9">
        <f t="shared" si="154"/>
        <v>42711.35157407407</v>
      </c>
      <c r="M3304" s="10">
        <f t="shared" si="155"/>
        <v>2016</v>
      </c>
      <c r="N3304" t="b">
        <v>0</v>
      </c>
      <c r="O3304">
        <v>50</v>
      </c>
      <c r="P3304" t="b">
        <v>1</v>
      </c>
      <c r="Q3304" t="s">
        <v>8269</v>
      </c>
    </row>
    <row r="3305" spans="1:17" ht="60" hidden="1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s="9">
        <f t="shared" si="153"/>
        <v>42056.65143518518</v>
      </c>
      <c r="L3305" s="9">
        <f t="shared" si="154"/>
        <v>42091.609768518523</v>
      </c>
      <c r="M3305" s="10">
        <f t="shared" si="155"/>
        <v>2015</v>
      </c>
      <c r="N3305" t="b">
        <v>0</v>
      </c>
      <c r="O3305">
        <v>35</v>
      </c>
      <c r="P3305" t="b">
        <v>1</v>
      </c>
      <c r="Q3305" t="s">
        <v>8269</v>
      </c>
    </row>
    <row r="3306" spans="1:17" ht="45" hidden="1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s="9">
        <f t="shared" si="153"/>
        <v>42696.624444444446</v>
      </c>
      <c r="L3306" s="9">
        <f t="shared" si="154"/>
        <v>42726.624444444446</v>
      </c>
      <c r="M3306" s="10">
        <f t="shared" si="155"/>
        <v>2016</v>
      </c>
      <c r="N3306" t="b">
        <v>0</v>
      </c>
      <c r="O3306">
        <v>175</v>
      </c>
      <c r="P3306" t="b">
        <v>1</v>
      </c>
      <c r="Q3306" t="s">
        <v>8269</v>
      </c>
    </row>
    <row r="3307" spans="1:17" ht="60" hidden="1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s="9">
        <f t="shared" si="153"/>
        <v>42186.855879629627</v>
      </c>
      <c r="L3307" s="9">
        <f t="shared" si="154"/>
        <v>42216.855879629627</v>
      </c>
      <c r="M3307" s="10">
        <f t="shared" si="155"/>
        <v>2015</v>
      </c>
      <c r="N3307" t="b">
        <v>0</v>
      </c>
      <c r="O3307">
        <v>20</v>
      </c>
      <c r="P3307" t="b">
        <v>1</v>
      </c>
      <c r="Q3307" t="s">
        <v>8269</v>
      </c>
    </row>
    <row r="3308" spans="1:17" ht="60" hidden="1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s="9">
        <f t="shared" si="153"/>
        <v>42493.219236111108</v>
      </c>
      <c r="L3308" s="9">
        <f t="shared" si="154"/>
        <v>42531.125</v>
      </c>
      <c r="M3308" s="10">
        <f t="shared" si="155"/>
        <v>2016</v>
      </c>
      <c r="N3308" t="b">
        <v>0</v>
      </c>
      <c r="O3308">
        <v>54</v>
      </c>
      <c r="P3308" t="b">
        <v>1</v>
      </c>
      <c r="Q3308" t="s">
        <v>8269</v>
      </c>
    </row>
    <row r="3309" spans="1:17" ht="60" hidden="1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s="9">
        <f t="shared" si="153"/>
        <v>42475.057164351849</v>
      </c>
      <c r="L3309" s="9">
        <f t="shared" si="154"/>
        <v>42505.057164351849</v>
      </c>
      <c r="M3309" s="10">
        <f t="shared" si="155"/>
        <v>2016</v>
      </c>
      <c r="N3309" t="b">
        <v>0</v>
      </c>
      <c r="O3309">
        <v>20</v>
      </c>
      <c r="P3309" t="b">
        <v>1</v>
      </c>
      <c r="Q3309" t="s">
        <v>8269</v>
      </c>
    </row>
    <row r="3310" spans="1:17" ht="45" hidden="1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s="9">
        <f t="shared" si="153"/>
        <v>42452.876909722225</v>
      </c>
      <c r="L3310" s="9">
        <f t="shared" si="154"/>
        <v>42473.876909722225</v>
      </c>
      <c r="M3310" s="10">
        <f t="shared" si="155"/>
        <v>2016</v>
      </c>
      <c r="N3310" t="b">
        <v>0</v>
      </c>
      <c r="O3310">
        <v>57</v>
      </c>
      <c r="P3310" t="b">
        <v>1</v>
      </c>
      <c r="Q3310" t="s">
        <v>8269</v>
      </c>
    </row>
    <row r="3311" spans="1:17" ht="30" hidden="1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s="9">
        <f t="shared" si="153"/>
        <v>42628.650208333333</v>
      </c>
      <c r="L3311" s="9">
        <f t="shared" si="154"/>
        <v>42659.650208333333</v>
      </c>
      <c r="M3311" s="10">
        <f t="shared" si="155"/>
        <v>2016</v>
      </c>
      <c r="N3311" t="b">
        <v>0</v>
      </c>
      <c r="O3311">
        <v>31</v>
      </c>
      <c r="P3311" t="b">
        <v>1</v>
      </c>
      <c r="Q3311" t="s">
        <v>8269</v>
      </c>
    </row>
    <row r="3312" spans="1:17" ht="45" hidden="1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s="9">
        <f t="shared" si="153"/>
        <v>42253.928530092591</v>
      </c>
      <c r="L3312" s="9">
        <f t="shared" si="154"/>
        <v>42283.928530092591</v>
      </c>
      <c r="M3312" s="10">
        <f t="shared" si="155"/>
        <v>2015</v>
      </c>
      <c r="N3312" t="b">
        <v>0</v>
      </c>
      <c r="O3312">
        <v>31</v>
      </c>
      <c r="P3312" t="b">
        <v>1</v>
      </c>
      <c r="Q3312" t="s">
        <v>8269</v>
      </c>
    </row>
    <row r="3313" spans="1:17" ht="45" hidden="1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s="9">
        <f t="shared" si="153"/>
        <v>42264.29178240741</v>
      </c>
      <c r="L3313" s="9">
        <f t="shared" si="154"/>
        <v>42294.29178240741</v>
      </c>
      <c r="M3313" s="10">
        <f t="shared" si="155"/>
        <v>2015</v>
      </c>
      <c r="N3313" t="b">
        <v>0</v>
      </c>
      <c r="O3313">
        <v>45</v>
      </c>
      <c r="P3313" t="b">
        <v>1</v>
      </c>
      <c r="Q3313" t="s">
        <v>8269</v>
      </c>
    </row>
    <row r="3314" spans="1:17" ht="60" hidden="1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s="9">
        <f t="shared" si="153"/>
        <v>42664.809560185182</v>
      </c>
      <c r="L3314" s="9">
        <f t="shared" si="154"/>
        <v>42685.916666666672</v>
      </c>
      <c r="M3314" s="10">
        <f t="shared" si="155"/>
        <v>2016</v>
      </c>
      <c r="N3314" t="b">
        <v>0</v>
      </c>
      <c r="O3314">
        <v>41</v>
      </c>
      <c r="P3314" t="b">
        <v>1</v>
      </c>
      <c r="Q3314" t="s">
        <v>8269</v>
      </c>
    </row>
    <row r="3315" spans="1:17" ht="45" hidden="1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s="9">
        <f t="shared" si="153"/>
        <v>42382.244409722218</v>
      </c>
      <c r="L3315" s="9">
        <f t="shared" si="154"/>
        <v>42396.041666666672</v>
      </c>
      <c r="M3315" s="10">
        <f t="shared" si="155"/>
        <v>2016</v>
      </c>
      <c r="N3315" t="b">
        <v>0</v>
      </c>
      <c r="O3315">
        <v>29</v>
      </c>
      <c r="P3315" t="b">
        <v>1</v>
      </c>
      <c r="Q3315" t="s">
        <v>8269</v>
      </c>
    </row>
    <row r="3316" spans="1:17" ht="60" hidden="1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s="9">
        <f t="shared" si="153"/>
        <v>42105.267488425925</v>
      </c>
      <c r="L3316" s="9">
        <f t="shared" si="154"/>
        <v>42132.836805555555</v>
      </c>
      <c r="M3316" s="10">
        <f t="shared" si="155"/>
        <v>2015</v>
      </c>
      <c r="N3316" t="b">
        <v>0</v>
      </c>
      <c r="O3316">
        <v>58</v>
      </c>
      <c r="P3316" t="b">
        <v>1</v>
      </c>
      <c r="Q3316" t="s">
        <v>8269</v>
      </c>
    </row>
    <row r="3317" spans="1:17" ht="45" hidden="1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s="9">
        <f t="shared" si="153"/>
        <v>42466.303715277783</v>
      </c>
      <c r="L3317" s="9">
        <f t="shared" si="154"/>
        <v>42496.303715277783</v>
      </c>
      <c r="M3317" s="10">
        <f t="shared" si="155"/>
        <v>2016</v>
      </c>
      <c r="N3317" t="b">
        <v>0</v>
      </c>
      <c r="O3317">
        <v>89</v>
      </c>
      <c r="P3317" t="b">
        <v>1</v>
      </c>
      <c r="Q3317" t="s">
        <v>8269</v>
      </c>
    </row>
    <row r="3318" spans="1:17" ht="75" hidden="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s="9">
        <f t="shared" si="153"/>
        <v>41826.871238425927</v>
      </c>
      <c r="L3318" s="9">
        <f t="shared" si="154"/>
        <v>41859.57916666667</v>
      </c>
      <c r="M3318" s="10">
        <f t="shared" si="155"/>
        <v>2014</v>
      </c>
      <c r="N3318" t="b">
        <v>0</v>
      </c>
      <c r="O3318">
        <v>125</v>
      </c>
      <c r="P3318" t="b">
        <v>1</v>
      </c>
      <c r="Q3318" t="s">
        <v>8269</v>
      </c>
    </row>
    <row r="3319" spans="1:17" ht="45" hidden="1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s="9">
        <f t="shared" si="153"/>
        <v>42499.039629629624</v>
      </c>
      <c r="L3319" s="9">
        <f t="shared" si="154"/>
        <v>42529.039629629624</v>
      </c>
      <c r="M3319" s="10">
        <f t="shared" si="155"/>
        <v>2016</v>
      </c>
      <c r="N3319" t="b">
        <v>0</v>
      </c>
      <c r="O3319">
        <v>18</v>
      </c>
      <c r="P3319" t="b">
        <v>1</v>
      </c>
      <c r="Q3319" t="s">
        <v>8269</v>
      </c>
    </row>
    <row r="3320" spans="1:17" ht="30" hidden="1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s="9">
        <f t="shared" si="153"/>
        <v>42431.302002314813</v>
      </c>
      <c r="L3320" s="9">
        <f t="shared" si="154"/>
        <v>42471.104166666672</v>
      </c>
      <c r="M3320" s="10">
        <f t="shared" si="155"/>
        <v>2016</v>
      </c>
      <c r="N3320" t="b">
        <v>0</v>
      </c>
      <c r="O3320">
        <v>32</v>
      </c>
      <c r="P3320" t="b">
        <v>1</v>
      </c>
      <c r="Q3320" t="s">
        <v>8269</v>
      </c>
    </row>
    <row r="3321" spans="1:17" ht="60" hidden="1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s="9">
        <f t="shared" si="153"/>
        <v>41990.585486111115</v>
      </c>
      <c r="L3321" s="9">
        <f t="shared" si="154"/>
        <v>42035.585486111115</v>
      </c>
      <c r="M3321" s="10">
        <f t="shared" si="155"/>
        <v>2015</v>
      </c>
      <c r="N3321" t="b">
        <v>0</v>
      </c>
      <c r="O3321">
        <v>16</v>
      </c>
      <c r="P3321" t="b">
        <v>1</v>
      </c>
      <c r="Q3321" t="s">
        <v>8269</v>
      </c>
    </row>
    <row r="3322" spans="1:17" ht="45" hidden="1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s="9">
        <f t="shared" si="153"/>
        <v>42513.045798611114</v>
      </c>
      <c r="L3322" s="9">
        <f t="shared" si="154"/>
        <v>42543.045798611114</v>
      </c>
      <c r="M3322" s="10">
        <f t="shared" si="155"/>
        <v>2016</v>
      </c>
      <c r="N3322" t="b">
        <v>0</v>
      </c>
      <c r="O3322">
        <v>38</v>
      </c>
      <c r="P3322" t="b">
        <v>1</v>
      </c>
      <c r="Q3322" t="s">
        <v>8269</v>
      </c>
    </row>
    <row r="3323" spans="1:17" ht="60" hidden="1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s="9">
        <f t="shared" si="153"/>
        <v>41914.100289351853</v>
      </c>
      <c r="L3323" s="9">
        <f t="shared" si="154"/>
        <v>41928.165972222225</v>
      </c>
      <c r="M3323" s="10">
        <f t="shared" si="155"/>
        <v>2014</v>
      </c>
      <c r="N3323" t="b">
        <v>0</v>
      </c>
      <c r="O3323">
        <v>15</v>
      </c>
      <c r="P3323" t="b">
        <v>1</v>
      </c>
      <c r="Q3323" t="s">
        <v>8269</v>
      </c>
    </row>
    <row r="3324" spans="1:17" ht="60" hidden="1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s="9">
        <f t="shared" si="153"/>
        <v>42521.010370370372</v>
      </c>
      <c r="L3324" s="9">
        <f t="shared" si="154"/>
        <v>42543.163194444445</v>
      </c>
      <c r="M3324" s="10">
        <f t="shared" si="155"/>
        <v>2016</v>
      </c>
      <c r="N3324" t="b">
        <v>0</v>
      </c>
      <c r="O3324">
        <v>23</v>
      </c>
      <c r="P3324" t="b">
        <v>1</v>
      </c>
      <c r="Q3324" t="s">
        <v>8269</v>
      </c>
    </row>
    <row r="3325" spans="1:17" ht="60" hidden="1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s="9">
        <f t="shared" si="153"/>
        <v>42608.36583333333</v>
      </c>
      <c r="L3325" s="9">
        <f t="shared" si="154"/>
        <v>42638.36583333333</v>
      </c>
      <c r="M3325" s="10">
        <f t="shared" si="155"/>
        <v>2016</v>
      </c>
      <c r="N3325" t="b">
        <v>0</v>
      </c>
      <c r="O3325">
        <v>49</v>
      </c>
      <c r="P3325" t="b">
        <v>1</v>
      </c>
      <c r="Q3325" t="s">
        <v>8269</v>
      </c>
    </row>
    <row r="3326" spans="1:17" ht="45" hidden="1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s="9">
        <f t="shared" si="153"/>
        <v>42512.58321759259</v>
      </c>
      <c r="L3326" s="9">
        <f t="shared" si="154"/>
        <v>42526.58321759259</v>
      </c>
      <c r="M3326" s="10">
        <f t="shared" si="155"/>
        <v>2016</v>
      </c>
      <c r="N3326" t="b">
        <v>0</v>
      </c>
      <c r="O3326">
        <v>10</v>
      </c>
      <c r="P3326" t="b">
        <v>1</v>
      </c>
      <c r="Q3326" t="s">
        <v>8269</v>
      </c>
    </row>
    <row r="3327" spans="1:17" ht="60" hidden="1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s="9">
        <f t="shared" si="153"/>
        <v>42064.785613425927</v>
      </c>
      <c r="L3327" s="9">
        <f t="shared" si="154"/>
        <v>42099.743946759263</v>
      </c>
      <c r="M3327" s="10">
        <f t="shared" si="155"/>
        <v>2015</v>
      </c>
      <c r="N3327" t="b">
        <v>0</v>
      </c>
      <c r="O3327">
        <v>15</v>
      </c>
      <c r="P3327" t="b">
        <v>1</v>
      </c>
      <c r="Q3327" t="s">
        <v>8269</v>
      </c>
    </row>
    <row r="3328" spans="1:17" ht="60" hidden="1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s="9">
        <f t="shared" si="153"/>
        <v>42041.714178240742</v>
      </c>
      <c r="L3328" s="9">
        <f t="shared" si="154"/>
        <v>42071.67251157407</v>
      </c>
      <c r="M3328" s="10">
        <f t="shared" si="155"/>
        <v>2015</v>
      </c>
      <c r="N3328" t="b">
        <v>0</v>
      </c>
      <c r="O3328">
        <v>57</v>
      </c>
      <c r="P3328" t="b">
        <v>1</v>
      </c>
      <c r="Q3328" t="s">
        <v>8269</v>
      </c>
    </row>
    <row r="3329" spans="1:17" ht="60" hidden="1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s="9">
        <f t="shared" si="153"/>
        <v>42468.374606481477</v>
      </c>
      <c r="L3329" s="9">
        <f t="shared" si="154"/>
        <v>42498.374606481477</v>
      </c>
      <c r="M3329" s="10">
        <f t="shared" si="155"/>
        <v>2016</v>
      </c>
      <c r="N3329" t="b">
        <v>0</v>
      </c>
      <c r="O3329">
        <v>33</v>
      </c>
      <c r="P3329" t="b">
        <v>1</v>
      </c>
      <c r="Q3329" t="s">
        <v>8269</v>
      </c>
    </row>
    <row r="3330" spans="1:17" ht="45" hidden="1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s="9">
        <f t="shared" si="153"/>
        <v>41822.57503472222</v>
      </c>
      <c r="L3330" s="9">
        <f t="shared" si="154"/>
        <v>41825.041666666664</v>
      </c>
      <c r="M3330" s="10">
        <f t="shared" si="155"/>
        <v>2014</v>
      </c>
      <c r="N3330" t="b">
        <v>0</v>
      </c>
      <c r="O3330">
        <v>9</v>
      </c>
      <c r="P3330" t="b">
        <v>1</v>
      </c>
      <c r="Q3330" t="s">
        <v>8269</v>
      </c>
    </row>
    <row r="3331" spans="1:17" ht="45" hidden="1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s="9">
        <f t="shared" ref="K3331:K3394" si="156">(((J3331/60)/60)/24)+DATE(1970,1,1)</f>
        <v>41837.323009259257</v>
      </c>
      <c r="L3331" s="9">
        <f t="shared" ref="L3331:L3394" si="157">(((I3331/60)/60)/24)+DATE(1970,1,1)</f>
        <v>41847.958333333336</v>
      </c>
      <c r="M3331" s="10">
        <f t="shared" ref="M3331:M3394" si="158">YEAR(L3331)</f>
        <v>2014</v>
      </c>
      <c r="N3331" t="b">
        <v>0</v>
      </c>
      <c r="O3331">
        <v>26</v>
      </c>
      <c r="P3331" t="b">
        <v>1</v>
      </c>
      <c r="Q3331" t="s">
        <v>8269</v>
      </c>
    </row>
    <row r="3332" spans="1:17" ht="45" hidden="1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s="9">
        <f t="shared" si="156"/>
        <v>42065.887361111112</v>
      </c>
      <c r="L3332" s="9">
        <f t="shared" si="157"/>
        <v>42095.845694444448</v>
      </c>
      <c r="M3332" s="10">
        <f t="shared" si="158"/>
        <v>2015</v>
      </c>
      <c r="N3332" t="b">
        <v>0</v>
      </c>
      <c r="O3332">
        <v>69</v>
      </c>
      <c r="P3332" t="b">
        <v>1</v>
      </c>
      <c r="Q3332" t="s">
        <v>8269</v>
      </c>
    </row>
    <row r="3333" spans="1:17" ht="60" hidden="1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s="9">
        <f t="shared" si="156"/>
        <v>42248.697754629626</v>
      </c>
      <c r="L3333" s="9">
        <f t="shared" si="157"/>
        <v>42283.697754629626</v>
      </c>
      <c r="M3333" s="10">
        <f t="shared" si="158"/>
        <v>2015</v>
      </c>
      <c r="N3333" t="b">
        <v>0</v>
      </c>
      <c r="O3333">
        <v>65</v>
      </c>
      <c r="P3333" t="b">
        <v>1</v>
      </c>
      <c r="Q3333" t="s">
        <v>8269</v>
      </c>
    </row>
    <row r="3334" spans="1:17" ht="45" hidden="1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s="9">
        <f t="shared" si="156"/>
        <v>41809.860300925924</v>
      </c>
      <c r="L3334" s="9">
        <f t="shared" si="157"/>
        <v>41839.860300925924</v>
      </c>
      <c r="M3334" s="10">
        <f t="shared" si="158"/>
        <v>2014</v>
      </c>
      <c r="N3334" t="b">
        <v>0</v>
      </c>
      <c r="O3334">
        <v>83</v>
      </c>
      <c r="P3334" t="b">
        <v>1</v>
      </c>
      <c r="Q3334" t="s">
        <v>8269</v>
      </c>
    </row>
    <row r="3335" spans="1:17" ht="60" hidden="1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s="9">
        <f t="shared" si="156"/>
        <v>42148.676851851851</v>
      </c>
      <c r="L3335" s="9">
        <f t="shared" si="157"/>
        <v>42170.676851851851</v>
      </c>
      <c r="M3335" s="10">
        <f t="shared" si="158"/>
        <v>2015</v>
      </c>
      <c r="N3335" t="b">
        <v>0</v>
      </c>
      <c r="O3335">
        <v>111</v>
      </c>
      <c r="P3335" t="b">
        <v>1</v>
      </c>
      <c r="Q3335" t="s">
        <v>8269</v>
      </c>
    </row>
    <row r="3336" spans="1:17" ht="45" hidden="1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s="9">
        <f t="shared" si="156"/>
        <v>42185.521087962959</v>
      </c>
      <c r="L3336" s="9">
        <f t="shared" si="157"/>
        <v>42215.521087962959</v>
      </c>
      <c r="M3336" s="10">
        <f t="shared" si="158"/>
        <v>2015</v>
      </c>
      <c r="N3336" t="b">
        <v>0</v>
      </c>
      <c r="O3336">
        <v>46</v>
      </c>
      <c r="P3336" t="b">
        <v>1</v>
      </c>
      <c r="Q3336" t="s">
        <v>8269</v>
      </c>
    </row>
    <row r="3337" spans="1:17" ht="60" hidden="1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s="9">
        <f t="shared" si="156"/>
        <v>41827.674143518518</v>
      </c>
      <c r="L3337" s="9">
        <f t="shared" si="157"/>
        <v>41854.958333333336</v>
      </c>
      <c r="M3337" s="10">
        <f t="shared" si="158"/>
        <v>2014</v>
      </c>
      <c r="N3337" t="b">
        <v>0</v>
      </c>
      <c r="O3337">
        <v>63</v>
      </c>
      <c r="P3337" t="b">
        <v>1</v>
      </c>
      <c r="Q3337" t="s">
        <v>8269</v>
      </c>
    </row>
    <row r="3338" spans="1:17" ht="45" hidden="1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s="9">
        <f t="shared" si="156"/>
        <v>42437.398680555561</v>
      </c>
      <c r="L3338" s="9">
        <f t="shared" si="157"/>
        <v>42465.35701388889</v>
      </c>
      <c r="M3338" s="10">
        <f t="shared" si="158"/>
        <v>2016</v>
      </c>
      <c r="N3338" t="b">
        <v>0</v>
      </c>
      <c r="O3338">
        <v>9</v>
      </c>
      <c r="P3338" t="b">
        <v>1</v>
      </c>
      <c r="Q3338" t="s">
        <v>8269</v>
      </c>
    </row>
    <row r="3339" spans="1:17" ht="45" hidden="1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s="9">
        <f t="shared" si="156"/>
        <v>41901.282025462962</v>
      </c>
      <c r="L3339" s="9">
        <f t="shared" si="157"/>
        <v>41922.875</v>
      </c>
      <c r="M3339" s="10">
        <f t="shared" si="158"/>
        <v>2014</v>
      </c>
      <c r="N3339" t="b">
        <v>0</v>
      </c>
      <c r="O3339">
        <v>34</v>
      </c>
      <c r="P3339" t="b">
        <v>1</v>
      </c>
      <c r="Q3339" t="s">
        <v>8269</v>
      </c>
    </row>
    <row r="3340" spans="1:17" ht="30" hidden="1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s="9">
        <f t="shared" si="156"/>
        <v>42769.574999999997</v>
      </c>
      <c r="L3340" s="9">
        <f t="shared" si="157"/>
        <v>42790.574999999997</v>
      </c>
      <c r="M3340" s="10">
        <f t="shared" si="158"/>
        <v>2017</v>
      </c>
      <c r="N3340" t="b">
        <v>0</v>
      </c>
      <c r="O3340">
        <v>112</v>
      </c>
      <c r="P3340" t="b">
        <v>1</v>
      </c>
      <c r="Q3340" t="s">
        <v>8269</v>
      </c>
    </row>
    <row r="3341" spans="1:17" ht="45" hidden="1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s="9">
        <f t="shared" si="156"/>
        <v>42549.665717592594</v>
      </c>
      <c r="L3341" s="9">
        <f t="shared" si="157"/>
        <v>42579.665717592594</v>
      </c>
      <c r="M3341" s="10">
        <f t="shared" si="158"/>
        <v>2016</v>
      </c>
      <c r="N3341" t="b">
        <v>0</v>
      </c>
      <c r="O3341">
        <v>47</v>
      </c>
      <c r="P3341" t="b">
        <v>1</v>
      </c>
      <c r="Q3341" t="s">
        <v>8269</v>
      </c>
    </row>
    <row r="3342" spans="1:17" ht="60" hidden="1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s="9">
        <f t="shared" si="156"/>
        <v>42685.974004629628</v>
      </c>
      <c r="L3342" s="9">
        <f t="shared" si="157"/>
        <v>42710.974004629628</v>
      </c>
      <c r="M3342" s="10">
        <f t="shared" si="158"/>
        <v>2016</v>
      </c>
      <c r="N3342" t="b">
        <v>0</v>
      </c>
      <c r="O3342">
        <v>38</v>
      </c>
      <c r="P3342" t="b">
        <v>1</v>
      </c>
      <c r="Q3342" t="s">
        <v>8269</v>
      </c>
    </row>
    <row r="3343" spans="1:17" ht="60" hidden="1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s="9">
        <f t="shared" si="156"/>
        <v>42510.798854166671</v>
      </c>
      <c r="L3343" s="9">
        <f t="shared" si="157"/>
        <v>42533.708333333328</v>
      </c>
      <c r="M3343" s="10">
        <f t="shared" si="158"/>
        <v>2016</v>
      </c>
      <c r="N3343" t="b">
        <v>0</v>
      </c>
      <c r="O3343">
        <v>28</v>
      </c>
      <c r="P3343" t="b">
        <v>1</v>
      </c>
      <c r="Q3343" t="s">
        <v>8269</v>
      </c>
    </row>
    <row r="3344" spans="1:17" ht="45" hidden="1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s="9">
        <f t="shared" si="156"/>
        <v>42062.296412037031</v>
      </c>
      <c r="L3344" s="9">
        <f t="shared" si="157"/>
        <v>42095.207638888889</v>
      </c>
      <c r="M3344" s="10">
        <f t="shared" si="158"/>
        <v>2015</v>
      </c>
      <c r="N3344" t="b">
        <v>0</v>
      </c>
      <c r="O3344">
        <v>78</v>
      </c>
      <c r="P3344" t="b">
        <v>1</v>
      </c>
      <c r="Q3344" t="s">
        <v>8269</v>
      </c>
    </row>
    <row r="3345" spans="1:17" ht="45" hidden="1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s="9">
        <f t="shared" si="156"/>
        <v>42452.916481481487</v>
      </c>
      <c r="L3345" s="9">
        <f t="shared" si="157"/>
        <v>42473.554166666669</v>
      </c>
      <c r="M3345" s="10">
        <f t="shared" si="158"/>
        <v>2016</v>
      </c>
      <c r="N3345" t="b">
        <v>0</v>
      </c>
      <c r="O3345">
        <v>23</v>
      </c>
      <c r="P3345" t="b">
        <v>1</v>
      </c>
      <c r="Q3345" t="s">
        <v>8269</v>
      </c>
    </row>
    <row r="3346" spans="1:17" ht="60" hidden="1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s="9">
        <f t="shared" si="156"/>
        <v>41851.200150462959</v>
      </c>
      <c r="L3346" s="9">
        <f t="shared" si="157"/>
        <v>41881.200150462959</v>
      </c>
      <c r="M3346" s="10">
        <f t="shared" si="158"/>
        <v>2014</v>
      </c>
      <c r="N3346" t="b">
        <v>0</v>
      </c>
      <c r="O3346">
        <v>40</v>
      </c>
      <c r="P3346" t="b">
        <v>1</v>
      </c>
      <c r="Q3346" t="s">
        <v>8269</v>
      </c>
    </row>
    <row r="3347" spans="1:17" ht="60" hidden="1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s="9">
        <f t="shared" si="156"/>
        <v>42053.106111111112</v>
      </c>
      <c r="L3347" s="9">
        <f t="shared" si="157"/>
        <v>42112.025694444441</v>
      </c>
      <c r="M3347" s="10">
        <f t="shared" si="158"/>
        <v>2015</v>
      </c>
      <c r="N3347" t="b">
        <v>0</v>
      </c>
      <c r="O3347">
        <v>13</v>
      </c>
      <c r="P3347" t="b">
        <v>1</v>
      </c>
      <c r="Q3347" t="s">
        <v>8269</v>
      </c>
    </row>
    <row r="3348" spans="1:17" ht="60" hidden="1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s="9">
        <f t="shared" si="156"/>
        <v>42054.024421296301</v>
      </c>
      <c r="L3348" s="9">
        <f t="shared" si="157"/>
        <v>42061.024421296301</v>
      </c>
      <c r="M3348" s="10">
        <f t="shared" si="158"/>
        <v>2015</v>
      </c>
      <c r="N3348" t="b">
        <v>0</v>
      </c>
      <c r="O3348">
        <v>18</v>
      </c>
      <c r="P3348" t="b">
        <v>1</v>
      </c>
      <c r="Q3348" t="s">
        <v>8269</v>
      </c>
    </row>
    <row r="3349" spans="1:17" ht="60" hidden="1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s="9">
        <f t="shared" si="156"/>
        <v>42484.551550925928</v>
      </c>
      <c r="L3349" s="9">
        <f t="shared" si="157"/>
        <v>42498.875</v>
      </c>
      <c r="M3349" s="10">
        <f t="shared" si="158"/>
        <v>2016</v>
      </c>
      <c r="N3349" t="b">
        <v>0</v>
      </c>
      <c r="O3349">
        <v>22</v>
      </c>
      <c r="P3349" t="b">
        <v>1</v>
      </c>
      <c r="Q3349" t="s">
        <v>8269</v>
      </c>
    </row>
    <row r="3350" spans="1:17" ht="60" hidden="1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s="9">
        <f t="shared" si="156"/>
        <v>42466.558796296296</v>
      </c>
      <c r="L3350" s="9">
        <f t="shared" si="157"/>
        <v>42490.165972222225</v>
      </c>
      <c r="M3350" s="10">
        <f t="shared" si="158"/>
        <v>2016</v>
      </c>
      <c r="N3350" t="b">
        <v>0</v>
      </c>
      <c r="O3350">
        <v>79</v>
      </c>
      <c r="P3350" t="b">
        <v>1</v>
      </c>
      <c r="Q3350" t="s">
        <v>8269</v>
      </c>
    </row>
    <row r="3351" spans="1:17" ht="60" hidden="1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s="9">
        <f t="shared" si="156"/>
        <v>42513.110787037032</v>
      </c>
      <c r="L3351" s="9">
        <f t="shared" si="157"/>
        <v>42534.708333333328</v>
      </c>
      <c r="M3351" s="10">
        <f t="shared" si="158"/>
        <v>2016</v>
      </c>
      <c r="N3351" t="b">
        <v>0</v>
      </c>
      <c r="O3351">
        <v>14</v>
      </c>
      <c r="P3351" t="b">
        <v>1</v>
      </c>
      <c r="Q3351" t="s">
        <v>8269</v>
      </c>
    </row>
    <row r="3352" spans="1:17" ht="60" hidden="1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s="9">
        <f t="shared" si="156"/>
        <v>42302.701516203699</v>
      </c>
      <c r="L3352" s="9">
        <f t="shared" si="157"/>
        <v>42337.958333333328</v>
      </c>
      <c r="M3352" s="10">
        <f t="shared" si="158"/>
        <v>2015</v>
      </c>
      <c r="N3352" t="b">
        <v>0</v>
      </c>
      <c r="O3352">
        <v>51</v>
      </c>
      <c r="P3352" t="b">
        <v>1</v>
      </c>
      <c r="Q3352" t="s">
        <v>8269</v>
      </c>
    </row>
    <row r="3353" spans="1:17" ht="60" hidden="1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s="9">
        <f t="shared" si="156"/>
        <v>41806.395428240743</v>
      </c>
      <c r="L3353" s="9">
        <f t="shared" si="157"/>
        <v>41843.458333333336</v>
      </c>
      <c r="M3353" s="10">
        <f t="shared" si="158"/>
        <v>2014</v>
      </c>
      <c r="N3353" t="b">
        <v>0</v>
      </c>
      <c r="O3353">
        <v>54</v>
      </c>
      <c r="P3353" t="b">
        <v>1</v>
      </c>
      <c r="Q3353" t="s">
        <v>8269</v>
      </c>
    </row>
    <row r="3354" spans="1:17" ht="60" hidden="1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s="9">
        <f t="shared" si="156"/>
        <v>42495.992800925931</v>
      </c>
      <c r="L3354" s="9">
        <f t="shared" si="157"/>
        <v>42552.958333333328</v>
      </c>
      <c r="M3354" s="10">
        <f t="shared" si="158"/>
        <v>2016</v>
      </c>
      <c r="N3354" t="b">
        <v>0</v>
      </c>
      <c r="O3354">
        <v>70</v>
      </c>
      <c r="P3354" t="b">
        <v>1</v>
      </c>
      <c r="Q3354" t="s">
        <v>8269</v>
      </c>
    </row>
    <row r="3355" spans="1:17" ht="60" hidden="1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s="9">
        <f t="shared" si="156"/>
        <v>42479.432291666672</v>
      </c>
      <c r="L3355" s="9">
        <f t="shared" si="157"/>
        <v>42492.958333333328</v>
      </c>
      <c r="M3355" s="10">
        <f t="shared" si="158"/>
        <v>2016</v>
      </c>
      <c r="N3355" t="b">
        <v>0</v>
      </c>
      <c r="O3355">
        <v>44</v>
      </c>
      <c r="P3355" t="b">
        <v>1</v>
      </c>
      <c r="Q3355" t="s">
        <v>8269</v>
      </c>
    </row>
    <row r="3356" spans="1:17" ht="45" hidden="1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s="9">
        <f t="shared" si="156"/>
        <v>42270.7269212963</v>
      </c>
      <c r="L3356" s="9">
        <f t="shared" si="157"/>
        <v>42306.167361111111</v>
      </c>
      <c r="M3356" s="10">
        <f t="shared" si="158"/>
        <v>2015</v>
      </c>
      <c r="N3356" t="b">
        <v>0</v>
      </c>
      <c r="O3356">
        <v>55</v>
      </c>
      <c r="P3356" t="b">
        <v>1</v>
      </c>
      <c r="Q3356" t="s">
        <v>8269</v>
      </c>
    </row>
    <row r="3357" spans="1:17" ht="45" hidden="1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s="9">
        <f t="shared" si="156"/>
        <v>42489.619525462964</v>
      </c>
      <c r="L3357" s="9">
        <f t="shared" si="157"/>
        <v>42500.470138888893</v>
      </c>
      <c r="M3357" s="10">
        <f t="shared" si="158"/>
        <v>2016</v>
      </c>
      <c r="N3357" t="b">
        <v>0</v>
      </c>
      <c r="O3357">
        <v>15</v>
      </c>
      <c r="P3357" t="b">
        <v>1</v>
      </c>
      <c r="Q3357" t="s">
        <v>8269</v>
      </c>
    </row>
    <row r="3358" spans="1:17" ht="60" hidden="1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s="9">
        <f t="shared" si="156"/>
        <v>42536.815648148149</v>
      </c>
      <c r="L3358" s="9">
        <f t="shared" si="157"/>
        <v>42566.815648148149</v>
      </c>
      <c r="M3358" s="10">
        <f t="shared" si="158"/>
        <v>2016</v>
      </c>
      <c r="N3358" t="b">
        <v>0</v>
      </c>
      <c r="O3358">
        <v>27</v>
      </c>
      <c r="P3358" t="b">
        <v>1</v>
      </c>
      <c r="Q3358" t="s">
        <v>8269</v>
      </c>
    </row>
    <row r="3359" spans="1:17" ht="60" hidden="1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s="9">
        <f t="shared" si="156"/>
        <v>41822.417939814812</v>
      </c>
      <c r="L3359" s="9">
        <f t="shared" si="157"/>
        <v>41852.417939814812</v>
      </c>
      <c r="M3359" s="10">
        <f t="shared" si="158"/>
        <v>2014</v>
      </c>
      <c r="N3359" t="b">
        <v>0</v>
      </c>
      <c r="O3359">
        <v>21</v>
      </c>
      <c r="P3359" t="b">
        <v>1</v>
      </c>
      <c r="Q3359" t="s">
        <v>8269</v>
      </c>
    </row>
    <row r="3360" spans="1:17" ht="45" hidden="1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s="9">
        <f t="shared" si="156"/>
        <v>41932.311099537037</v>
      </c>
      <c r="L3360" s="9">
        <f t="shared" si="157"/>
        <v>41962.352766203709</v>
      </c>
      <c r="M3360" s="10">
        <f t="shared" si="158"/>
        <v>2014</v>
      </c>
      <c r="N3360" t="b">
        <v>0</v>
      </c>
      <c r="O3360">
        <v>162</v>
      </c>
      <c r="P3360" t="b">
        <v>1</v>
      </c>
      <c r="Q3360" t="s">
        <v>8269</v>
      </c>
    </row>
    <row r="3361" spans="1:17" ht="45" hidden="1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s="9">
        <f t="shared" si="156"/>
        <v>42746.057106481487</v>
      </c>
      <c r="L3361" s="9">
        <f t="shared" si="157"/>
        <v>42791.057106481487</v>
      </c>
      <c r="M3361" s="10">
        <f t="shared" si="158"/>
        <v>2017</v>
      </c>
      <c r="N3361" t="b">
        <v>0</v>
      </c>
      <c r="O3361">
        <v>23</v>
      </c>
      <c r="P3361" t="b">
        <v>1</v>
      </c>
      <c r="Q3361" t="s">
        <v>8269</v>
      </c>
    </row>
    <row r="3362" spans="1:17" ht="30" hidden="1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s="9">
        <f t="shared" si="156"/>
        <v>42697.082673611112</v>
      </c>
      <c r="L3362" s="9">
        <f t="shared" si="157"/>
        <v>42718.665972222225</v>
      </c>
      <c r="M3362" s="10">
        <f t="shared" si="158"/>
        <v>2016</v>
      </c>
      <c r="N3362" t="b">
        <v>0</v>
      </c>
      <c r="O3362">
        <v>72</v>
      </c>
      <c r="P3362" t="b">
        <v>1</v>
      </c>
      <c r="Q3362" t="s">
        <v>8269</v>
      </c>
    </row>
    <row r="3363" spans="1:17" ht="60" hidden="1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s="9">
        <f t="shared" si="156"/>
        <v>41866.025347222225</v>
      </c>
      <c r="L3363" s="9">
        <f t="shared" si="157"/>
        <v>41883.665972222225</v>
      </c>
      <c r="M3363" s="10">
        <f t="shared" si="158"/>
        <v>2014</v>
      </c>
      <c r="N3363" t="b">
        <v>0</v>
      </c>
      <c r="O3363">
        <v>68</v>
      </c>
      <c r="P3363" t="b">
        <v>1</v>
      </c>
      <c r="Q3363" t="s">
        <v>8269</v>
      </c>
    </row>
    <row r="3364" spans="1:17" ht="45" hidden="1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s="9">
        <f t="shared" si="156"/>
        <v>42056.091631944444</v>
      </c>
      <c r="L3364" s="9">
        <f t="shared" si="157"/>
        <v>42070.204861111109</v>
      </c>
      <c r="M3364" s="10">
        <f t="shared" si="158"/>
        <v>2015</v>
      </c>
      <c r="N3364" t="b">
        <v>0</v>
      </c>
      <c r="O3364">
        <v>20</v>
      </c>
      <c r="P3364" t="b">
        <v>1</v>
      </c>
      <c r="Q3364" t="s">
        <v>8269</v>
      </c>
    </row>
    <row r="3365" spans="1:17" ht="60" hidden="1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s="9">
        <f t="shared" si="156"/>
        <v>41851.771354166667</v>
      </c>
      <c r="L3365" s="9">
        <f t="shared" si="157"/>
        <v>41870.666666666664</v>
      </c>
      <c r="M3365" s="10">
        <f t="shared" si="158"/>
        <v>2014</v>
      </c>
      <c r="N3365" t="b">
        <v>0</v>
      </c>
      <c r="O3365">
        <v>26</v>
      </c>
      <c r="P3365" t="b">
        <v>1</v>
      </c>
      <c r="Q3365" t="s">
        <v>8269</v>
      </c>
    </row>
    <row r="3366" spans="1:17" ht="60" hidden="1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s="9">
        <f t="shared" si="156"/>
        <v>42422.977418981478</v>
      </c>
      <c r="L3366" s="9">
        <f t="shared" si="157"/>
        <v>42444.875</v>
      </c>
      <c r="M3366" s="10">
        <f t="shared" si="158"/>
        <v>2016</v>
      </c>
      <c r="N3366" t="b">
        <v>0</v>
      </c>
      <c r="O3366">
        <v>72</v>
      </c>
      <c r="P3366" t="b">
        <v>1</v>
      </c>
      <c r="Q3366" t="s">
        <v>8269</v>
      </c>
    </row>
    <row r="3367" spans="1:17" ht="60" hidden="1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s="9">
        <f t="shared" si="156"/>
        <v>42321.101759259262</v>
      </c>
      <c r="L3367" s="9">
        <f t="shared" si="157"/>
        <v>42351.101759259262</v>
      </c>
      <c r="M3367" s="10">
        <f t="shared" si="158"/>
        <v>2015</v>
      </c>
      <c r="N3367" t="b">
        <v>0</v>
      </c>
      <c r="O3367">
        <v>3</v>
      </c>
      <c r="P3367" t="b">
        <v>1</v>
      </c>
      <c r="Q3367" t="s">
        <v>8269</v>
      </c>
    </row>
    <row r="3368" spans="1:17" ht="45" hidden="1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s="9">
        <f t="shared" si="156"/>
        <v>42107.067557870367</v>
      </c>
      <c r="L3368" s="9">
        <f t="shared" si="157"/>
        <v>42137.067557870367</v>
      </c>
      <c r="M3368" s="10">
        <f t="shared" si="158"/>
        <v>2015</v>
      </c>
      <c r="N3368" t="b">
        <v>0</v>
      </c>
      <c r="O3368">
        <v>18</v>
      </c>
      <c r="P3368" t="b">
        <v>1</v>
      </c>
      <c r="Q3368" t="s">
        <v>8269</v>
      </c>
    </row>
    <row r="3369" spans="1:17" ht="60" hidden="1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s="9">
        <f t="shared" si="156"/>
        <v>42192.933958333335</v>
      </c>
      <c r="L3369" s="9">
        <f t="shared" si="157"/>
        <v>42217.933958333335</v>
      </c>
      <c r="M3369" s="10">
        <f t="shared" si="158"/>
        <v>2015</v>
      </c>
      <c r="N3369" t="b">
        <v>0</v>
      </c>
      <c r="O3369">
        <v>30</v>
      </c>
      <c r="P3369" t="b">
        <v>1</v>
      </c>
      <c r="Q3369" t="s">
        <v>8269</v>
      </c>
    </row>
    <row r="3370" spans="1:17" ht="45" hidden="1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s="9">
        <f t="shared" si="156"/>
        <v>41969.199756944443</v>
      </c>
      <c r="L3370" s="9">
        <f t="shared" si="157"/>
        <v>42005.208333333328</v>
      </c>
      <c r="M3370" s="10">
        <f t="shared" si="158"/>
        <v>2015</v>
      </c>
      <c r="N3370" t="b">
        <v>0</v>
      </c>
      <c r="O3370">
        <v>23</v>
      </c>
      <c r="P3370" t="b">
        <v>1</v>
      </c>
      <c r="Q3370" t="s">
        <v>8269</v>
      </c>
    </row>
    <row r="3371" spans="1:17" ht="45" hidden="1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s="9">
        <f t="shared" si="156"/>
        <v>42690.041435185187</v>
      </c>
      <c r="L3371" s="9">
        <f t="shared" si="157"/>
        <v>42750.041435185187</v>
      </c>
      <c r="M3371" s="10">
        <f t="shared" si="158"/>
        <v>2017</v>
      </c>
      <c r="N3371" t="b">
        <v>0</v>
      </c>
      <c r="O3371">
        <v>54</v>
      </c>
      <c r="P3371" t="b">
        <v>1</v>
      </c>
      <c r="Q3371" t="s">
        <v>8269</v>
      </c>
    </row>
    <row r="3372" spans="1:17" ht="30" hidden="1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s="9">
        <f t="shared" si="156"/>
        <v>42690.334317129629</v>
      </c>
      <c r="L3372" s="9">
        <f t="shared" si="157"/>
        <v>42721.333333333328</v>
      </c>
      <c r="M3372" s="10">
        <f t="shared" si="158"/>
        <v>2016</v>
      </c>
      <c r="N3372" t="b">
        <v>0</v>
      </c>
      <c r="O3372">
        <v>26</v>
      </c>
      <c r="P3372" t="b">
        <v>1</v>
      </c>
      <c r="Q3372" t="s">
        <v>8269</v>
      </c>
    </row>
    <row r="3373" spans="1:17" ht="45" hidden="1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s="9">
        <f t="shared" si="156"/>
        <v>42312.874594907407</v>
      </c>
      <c r="L3373" s="9">
        <f t="shared" si="157"/>
        <v>42340.874594907407</v>
      </c>
      <c r="M3373" s="10">
        <f t="shared" si="158"/>
        <v>2015</v>
      </c>
      <c r="N3373" t="b">
        <v>0</v>
      </c>
      <c r="O3373">
        <v>9</v>
      </c>
      <c r="P3373" t="b">
        <v>1</v>
      </c>
      <c r="Q3373" t="s">
        <v>8269</v>
      </c>
    </row>
    <row r="3374" spans="1:17" ht="45" hidden="1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s="9">
        <f t="shared" si="156"/>
        <v>41855.548101851848</v>
      </c>
      <c r="L3374" s="9">
        <f t="shared" si="157"/>
        <v>41876.207638888889</v>
      </c>
      <c r="M3374" s="10">
        <f t="shared" si="158"/>
        <v>2014</v>
      </c>
      <c r="N3374" t="b">
        <v>0</v>
      </c>
      <c r="O3374">
        <v>27</v>
      </c>
      <c r="P3374" t="b">
        <v>1</v>
      </c>
      <c r="Q3374" t="s">
        <v>8269</v>
      </c>
    </row>
    <row r="3375" spans="1:17" ht="60" hidden="1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s="9">
        <f t="shared" si="156"/>
        <v>42179.854629629626</v>
      </c>
      <c r="L3375" s="9">
        <f t="shared" si="157"/>
        <v>42203.666666666672</v>
      </c>
      <c r="M3375" s="10">
        <f t="shared" si="158"/>
        <v>2015</v>
      </c>
      <c r="N3375" t="b">
        <v>0</v>
      </c>
      <c r="O3375">
        <v>30</v>
      </c>
      <c r="P3375" t="b">
        <v>1</v>
      </c>
      <c r="Q3375" t="s">
        <v>8269</v>
      </c>
    </row>
    <row r="3376" spans="1:17" ht="45" hidden="1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s="9">
        <f t="shared" si="156"/>
        <v>42275.731666666667</v>
      </c>
      <c r="L3376" s="9">
        <f t="shared" si="157"/>
        <v>42305.731666666667</v>
      </c>
      <c r="M3376" s="10">
        <f t="shared" si="158"/>
        <v>2015</v>
      </c>
      <c r="N3376" t="b">
        <v>0</v>
      </c>
      <c r="O3376">
        <v>52</v>
      </c>
      <c r="P3376" t="b">
        <v>1</v>
      </c>
      <c r="Q3376" t="s">
        <v>8269</v>
      </c>
    </row>
    <row r="3377" spans="1:17" ht="45" hidden="1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s="9">
        <f t="shared" si="156"/>
        <v>41765.610798611109</v>
      </c>
      <c r="L3377" s="9">
        <f t="shared" si="157"/>
        <v>41777.610798611109</v>
      </c>
      <c r="M3377" s="10">
        <f t="shared" si="158"/>
        <v>2014</v>
      </c>
      <c r="N3377" t="b">
        <v>0</v>
      </c>
      <c r="O3377">
        <v>17</v>
      </c>
      <c r="P3377" t="b">
        <v>1</v>
      </c>
      <c r="Q3377" t="s">
        <v>8269</v>
      </c>
    </row>
    <row r="3378" spans="1:17" ht="60" hidden="1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s="9">
        <f t="shared" si="156"/>
        <v>42059.701319444444</v>
      </c>
      <c r="L3378" s="9">
        <f t="shared" si="157"/>
        <v>42119.659652777773</v>
      </c>
      <c r="M3378" s="10">
        <f t="shared" si="158"/>
        <v>2015</v>
      </c>
      <c r="N3378" t="b">
        <v>0</v>
      </c>
      <c r="O3378">
        <v>19</v>
      </c>
      <c r="P3378" t="b">
        <v>1</v>
      </c>
      <c r="Q3378" t="s">
        <v>8269</v>
      </c>
    </row>
    <row r="3379" spans="1:17" ht="60" hidden="1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s="9">
        <f t="shared" si="156"/>
        <v>42053.732627314821</v>
      </c>
      <c r="L3379" s="9">
        <f t="shared" si="157"/>
        <v>42083.705555555556</v>
      </c>
      <c r="M3379" s="10">
        <f t="shared" si="158"/>
        <v>2015</v>
      </c>
      <c r="N3379" t="b">
        <v>0</v>
      </c>
      <c r="O3379">
        <v>77</v>
      </c>
      <c r="P3379" t="b">
        <v>1</v>
      </c>
      <c r="Q3379" t="s">
        <v>8269</v>
      </c>
    </row>
    <row r="3380" spans="1:17" ht="60" hidden="1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s="9">
        <f t="shared" si="156"/>
        <v>41858.355393518519</v>
      </c>
      <c r="L3380" s="9">
        <f t="shared" si="157"/>
        <v>41882.547222222223</v>
      </c>
      <c r="M3380" s="10">
        <f t="shared" si="158"/>
        <v>2014</v>
      </c>
      <c r="N3380" t="b">
        <v>0</v>
      </c>
      <c r="O3380">
        <v>21</v>
      </c>
      <c r="P3380" t="b">
        <v>1</v>
      </c>
      <c r="Q3380" t="s">
        <v>8269</v>
      </c>
    </row>
    <row r="3381" spans="1:17" ht="60" hidden="1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s="9">
        <f t="shared" si="156"/>
        <v>42225.513888888891</v>
      </c>
      <c r="L3381" s="9">
        <f t="shared" si="157"/>
        <v>42242.958333333328</v>
      </c>
      <c r="M3381" s="10">
        <f t="shared" si="158"/>
        <v>2015</v>
      </c>
      <c r="N3381" t="b">
        <v>0</v>
      </c>
      <c r="O3381">
        <v>38</v>
      </c>
      <c r="P3381" t="b">
        <v>1</v>
      </c>
      <c r="Q3381" t="s">
        <v>8269</v>
      </c>
    </row>
    <row r="3382" spans="1:17" ht="60" hidden="1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s="9">
        <f t="shared" si="156"/>
        <v>41937.95344907407</v>
      </c>
      <c r="L3382" s="9">
        <f t="shared" si="157"/>
        <v>41972.995115740734</v>
      </c>
      <c r="M3382" s="10">
        <f t="shared" si="158"/>
        <v>2014</v>
      </c>
      <c r="N3382" t="b">
        <v>0</v>
      </c>
      <c r="O3382">
        <v>28</v>
      </c>
      <c r="P3382" t="b">
        <v>1</v>
      </c>
      <c r="Q3382" t="s">
        <v>8269</v>
      </c>
    </row>
    <row r="3383" spans="1:17" ht="60" hidden="1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s="9">
        <f t="shared" si="156"/>
        <v>42044.184988425928</v>
      </c>
      <c r="L3383" s="9">
        <f t="shared" si="157"/>
        <v>42074.143321759257</v>
      </c>
      <c r="M3383" s="10">
        <f t="shared" si="158"/>
        <v>2015</v>
      </c>
      <c r="N3383" t="b">
        <v>0</v>
      </c>
      <c r="O3383">
        <v>48</v>
      </c>
      <c r="P3383" t="b">
        <v>1</v>
      </c>
      <c r="Q3383" t="s">
        <v>8269</v>
      </c>
    </row>
    <row r="3384" spans="1:17" ht="60" hidden="1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s="9">
        <f t="shared" si="156"/>
        <v>42559.431203703702</v>
      </c>
      <c r="L3384" s="9">
        <f t="shared" si="157"/>
        <v>42583.957638888889</v>
      </c>
      <c r="M3384" s="10">
        <f t="shared" si="158"/>
        <v>2016</v>
      </c>
      <c r="N3384" t="b">
        <v>0</v>
      </c>
      <c r="O3384">
        <v>46</v>
      </c>
      <c r="P3384" t="b">
        <v>1</v>
      </c>
      <c r="Q3384" t="s">
        <v>8269</v>
      </c>
    </row>
    <row r="3385" spans="1:17" ht="60" hidden="1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s="9">
        <f t="shared" si="156"/>
        <v>42524.782638888893</v>
      </c>
      <c r="L3385" s="9">
        <f t="shared" si="157"/>
        <v>42544.782638888893</v>
      </c>
      <c r="M3385" s="10">
        <f t="shared" si="158"/>
        <v>2016</v>
      </c>
      <c r="N3385" t="b">
        <v>0</v>
      </c>
      <c r="O3385">
        <v>30</v>
      </c>
      <c r="P3385" t="b">
        <v>1</v>
      </c>
      <c r="Q3385" t="s">
        <v>8269</v>
      </c>
    </row>
    <row r="3386" spans="1:17" ht="60" hidden="1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s="9">
        <f t="shared" si="156"/>
        <v>42292.087592592594</v>
      </c>
      <c r="L3386" s="9">
        <f t="shared" si="157"/>
        <v>42329.125</v>
      </c>
      <c r="M3386" s="10">
        <f t="shared" si="158"/>
        <v>2015</v>
      </c>
      <c r="N3386" t="b">
        <v>0</v>
      </c>
      <c r="O3386">
        <v>64</v>
      </c>
      <c r="P3386" t="b">
        <v>1</v>
      </c>
      <c r="Q3386" t="s">
        <v>8269</v>
      </c>
    </row>
    <row r="3387" spans="1:17" ht="60" hidden="1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s="9">
        <f t="shared" si="156"/>
        <v>41953.8675</v>
      </c>
      <c r="L3387" s="9">
        <f t="shared" si="157"/>
        <v>41983.8675</v>
      </c>
      <c r="M3387" s="10">
        <f t="shared" si="158"/>
        <v>2014</v>
      </c>
      <c r="N3387" t="b">
        <v>0</v>
      </c>
      <c r="O3387">
        <v>15</v>
      </c>
      <c r="P3387" t="b">
        <v>1</v>
      </c>
      <c r="Q3387" t="s">
        <v>8269</v>
      </c>
    </row>
    <row r="3388" spans="1:17" ht="60" hidden="1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s="9">
        <f t="shared" si="156"/>
        <v>41946.644745370373</v>
      </c>
      <c r="L3388" s="9">
        <f t="shared" si="157"/>
        <v>41976.644745370373</v>
      </c>
      <c r="M3388" s="10">
        <f t="shared" si="158"/>
        <v>2014</v>
      </c>
      <c r="N3388" t="b">
        <v>0</v>
      </c>
      <c r="O3388">
        <v>41</v>
      </c>
      <c r="P3388" t="b">
        <v>1</v>
      </c>
      <c r="Q3388" t="s">
        <v>8269</v>
      </c>
    </row>
    <row r="3389" spans="1:17" ht="60" hidden="1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s="9">
        <f t="shared" si="156"/>
        <v>41947.762592592589</v>
      </c>
      <c r="L3389" s="9">
        <f t="shared" si="157"/>
        <v>41987.762592592597</v>
      </c>
      <c r="M3389" s="10">
        <f t="shared" si="158"/>
        <v>2014</v>
      </c>
      <c r="N3389" t="b">
        <v>0</v>
      </c>
      <c r="O3389">
        <v>35</v>
      </c>
      <c r="P3389" t="b">
        <v>1</v>
      </c>
      <c r="Q3389" t="s">
        <v>8269</v>
      </c>
    </row>
    <row r="3390" spans="1:17" ht="60" hidden="1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s="9">
        <f t="shared" si="156"/>
        <v>42143.461122685185</v>
      </c>
      <c r="L3390" s="9">
        <f t="shared" si="157"/>
        <v>42173.461122685185</v>
      </c>
      <c r="M3390" s="10">
        <f t="shared" si="158"/>
        <v>2015</v>
      </c>
      <c r="N3390" t="b">
        <v>0</v>
      </c>
      <c r="O3390">
        <v>45</v>
      </c>
      <c r="P3390" t="b">
        <v>1</v>
      </c>
      <c r="Q3390" t="s">
        <v>8269</v>
      </c>
    </row>
    <row r="3391" spans="1:17" ht="45" hidden="1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s="9">
        <f t="shared" si="156"/>
        <v>42494.563449074078</v>
      </c>
      <c r="L3391" s="9">
        <f t="shared" si="157"/>
        <v>42524.563449074078</v>
      </c>
      <c r="M3391" s="10">
        <f t="shared" si="158"/>
        <v>2016</v>
      </c>
      <c r="N3391" t="b">
        <v>0</v>
      </c>
      <c r="O3391">
        <v>62</v>
      </c>
      <c r="P3391" t="b">
        <v>1</v>
      </c>
      <c r="Q3391" t="s">
        <v>8269</v>
      </c>
    </row>
    <row r="3392" spans="1:17" ht="60" hidden="1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s="9">
        <f t="shared" si="156"/>
        <v>41815.774826388886</v>
      </c>
      <c r="L3392" s="9">
        <f t="shared" si="157"/>
        <v>41830.774826388886</v>
      </c>
      <c r="M3392" s="10">
        <f t="shared" si="158"/>
        <v>2014</v>
      </c>
      <c r="N3392" t="b">
        <v>0</v>
      </c>
      <c r="O3392">
        <v>22</v>
      </c>
      <c r="P3392" t="b">
        <v>1</v>
      </c>
      <c r="Q3392" t="s">
        <v>8269</v>
      </c>
    </row>
    <row r="3393" spans="1:17" ht="60" hidden="1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s="9">
        <f t="shared" si="156"/>
        <v>41830.545694444445</v>
      </c>
      <c r="L3393" s="9">
        <f t="shared" si="157"/>
        <v>41859.936111111114</v>
      </c>
      <c r="M3393" s="10">
        <f t="shared" si="158"/>
        <v>2014</v>
      </c>
      <c r="N3393" t="b">
        <v>0</v>
      </c>
      <c r="O3393">
        <v>18</v>
      </c>
      <c r="P3393" t="b">
        <v>1</v>
      </c>
      <c r="Q3393" t="s">
        <v>8269</v>
      </c>
    </row>
    <row r="3394" spans="1:17" ht="60" hidden="1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s="9">
        <f t="shared" si="156"/>
        <v>42446.845543981486</v>
      </c>
      <c r="L3394" s="9">
        <f t="shared" si="157"/>
        <v>42496.845543981486</v>
      </c>
      <c r="M3394" s="10">
        <f t="shared" si="158"/>
        <v>2016</v>
      </c>
      <c r="N3394" t="b">
        <v>0</v>
      </c>
      <c r="O3394">
        <v>12</v>
      </c>
      <c r="P3394" t="b">
        <v>1</v>
      </c>
      <c r="Q3394" t="s">
        <v>8269</v>
      </c>
    </row>
    <row r="3395" spans="1:17" ht="45" hidden="1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s="9">
        <f t="shared" ref="K3395:K3458" si="159">(((J3395/60)/60)/24)+DATE(1970,1,1)</f>
        <v>41923.921643518523</v>
      </c>
      <c r="L3395" s="9">
        <f t="shared" ref="L3395:L3458" si="160">(((I3395/60)/60)/24)+DATE(1970,1,1)</f>
        <v>41949.031944444447</v>
      </c>
      <c r="M3395" s="10">
        <f t="shared" ref="M3395:M3458" si="161">YEAR(L3395)</f>
        <v>2014</v>
      </c>
      <c r="N3395" t="b">
        <v>0</v>
      </c>
      <c r="O3395">
        <v>44</v>
      </c>
      <c r="P3395" t="b">
        <v>1</v>
      </c>
      <c r="Q3395" t="s">
        <v>8269</v>
      </c>
    </row>
    <row r="3396" spans="1:17" ht="60" hidden="1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s="9">
        <f t="shared" si="159"/>
        <v>41817.59542824074</v>
      </c>
      <c r="L3396" s="9">
        <f t="shared" si="160"/>
        <v>41847.59542824074</v>
      </c>
      <c r="M3396" s="10">
        <f t="shared" si="161"/>
        <v>2014</v>
      </c>
      <c r="N3396" t="b">
        <v>0</v>
      </c>
      <c r="O3396">
        <v>27</v>
      </c>
      <c r="P3396" t="b">
        <v>1</v>
      </c>
      <c r="Q3396" t="s">
        <v>8269</v>
      </c>
    </row>
    <row r="3397" spans="1:17" ht="30" hidden="1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s="9">
        <f t="shared" si="159"/>
        <v>42140.712314814817</v>
      </c>
      <c r="L3397" s="9">
        <f t="shared" si="160"/>
        <v>42154.756944444445</v>
      </c>
      <c r="M3397" s="10">
        <f t="shared" si="161"/>
        <v>2015</v>
      </c>
      <c r="N3397" t="b">
        <v>0</v>
      </c>
      <c r="O3397">
        <v>38</v>
      </c>
      <c r="P3397" t="b">
        <v>1</v>
      </c>
      <c r="Q3397" t="s">
        <v>8269</v>
      </c>
    </row>
    <row r="3398" spans="1:17" ht="45" hidden="1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s="9">
        <f t="shared" si="159"/>
        <v>41764.44663194444</v>
      </c>
      <c r="L3398" s="9">
        <f t="shared" si="160"/>
        <v>41791.165972222225</v>
      </c>
      <c r="M3398" s="10">
        <f t="shared" si="161"/>
        <v>2014</v>
      </c>
      <c r="N3398" t="b">
        <v>0</v>
      </c>
      <c r="O3398">
        <v>28</v>
      </c>
      <c r="P3398" t="b">
        <v>1</v>
      </c>
      <c r="Q3398" t="s">
        <v>8269</v>
      </c>
    </row>
    <row r="3399" spans="1:17" ht="30" hidden="1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s="9">
        <f t="shared" si="159"/>
        <v>42378.478344907402</v>
      </c>
      <c r="L3399" s="9">
        <f t="shared" si="160"/>
        <v>42418.916666666672</v>
      </c>
      <c r="M3399" s="10">
        <f t="shared" si="161"/>
        <v>2016</v>
      </c>
      <c r="N3399" t="b">
        <v>0</v>
      </c>
      <c r="O3399">
        <v>24</v>
      </c>
      <c r="P3399" t="b">
        <v>1</v>
      </c>
      <c r="Q3399" t="s">
        <v>8269</v>
      </c>
    </row>
    <row r="3400" spans="1:17" ht="60" hidden="1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s="9">
        <f t="shared" si="159"/>
        <v>41941.75203703704</v>
      </c>
      <c r="L3400" s="9">
        <f t="shared" si="160"/>
        <v>41964.708333333328</v>
      </c>
      <c r="M3400" s="10">
        <f t="shared" si="161"/>
        <v>2014</v>
      </c>
      <c r="N3400" t="b">
        <v>0</v>
      </c>
      <c r="O3400">
        <v>65</v>
      </c>
      <c r="P3400" t="b">
        <v>1</v>
      </c>
      <c r="Q3400" t="s">
        <v>8269</v>
      </c>
    </row>
    <row r="3401" spans="1:17" ht="45" hidden="1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s="9">
        <f t="shared" si="159"/>
        <v>42026.920428240745</v>
      </c>
      <c r="L3401" s="9">
        <f t="shared" si="160"/>
        <v>42056.920428240745</v>
      </c>
      <c r="M3401" s="10">
        <f t="shared" si="161"/>
        <v>2015</v>
      </c>
      <c r="N3401" t="b">
        <v>0</v>
      </c>
      <c r="O3401">
        <v>46</v>
      </c>
      <c r="P3401" t="b">
        <v>1</v>
      </c>
      <c r="Q3401" t="s">
        <v>8269</v>
      </c>
    </row>
    <row r="3402" spans="1:17" ht="60" hidden="1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s="9">
        <f t="shared" si="159"/>
        <v>41834.953865740739</v>
      </c>
      <c r="L3402" s="9">
        <f t="shared" si="160"/>
        <v>41879.953865740739</v>
      </c>
      <c r="M3402" s="10">
        <f t="shared" si="161"/>
        <v>2014</v>
      </c>
      <c r="N3402" t="b">
        <v>0</v>
      </c>
      <c r="O3402">
        <v>85</v>
      </c>
      <c r="P3402" t="b">
        <v>1</v>
      </c>
      <c r="Q3402" t="s">
        <v>8269</v>
      </c>
    </row>
    <row r="3403" spans="1:17" ht="60" hidden="1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s="9">
        <f t="shared" si="159"/>
        <v>42193.723912037036</v>
      </c>
      <c r="L3403" s="9">
        <f t="shared" si="160"/>
        <v>42223.723912037036</v>
      </c>
      <c r="M3403" s="10">
        <f t="shared" si="161"/>
        <v>2015</v>
      </c>
      <c r="N3403" t="b">
        <v>0</v>
      </c>
      <c r="O3403">
        <v>66</v>
      </c>
      <c r="P3403" t="b">
        <v>1</v>
      </c>
      <c r="Q3403" t="s">
        <v>8269</v>
      </c>
    </row>
    <row r="3404" spans="1:17" ht="45" hidden="1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s="9">
        <f t="shared" si="159"/>
        <v>42290.61855324074</v>
      </c>
      <c r="L3404" s="9">
        <f t="shared" si="160"/>
        <v>42320.104861111111</v>
      </c>
      <c r="M3404" s="10">
        <f t="shared" si="161"/>
        <v>2015</v>
      </c>
      <c r="N3404" t="b">
        <v>0</v>
      </c>
      <c r="O3404">
        <v>165</v>
      </c>
      <c r="P3404" t="b">
        <v>1</v>
      </c>
      <c r="Q3404" t="s">
        <v>8269</v>
      </c>
    </row>
    <row r="3405" spans="1:17" ht="45" hidden="1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s="9">
        <f t="shared" si="159"/>
        <v>42150.462083333332</v>
      </c>
      <c r="L3405" s="9">
        <f t="shared" si="160"/>
        <v>42180.462083333332</v>
      </c>
      <c r="M3405" s="10">
        <f t="shared" si="161"/>
        <v>2015</v>
      </c>
      <c r="N3405" t="b">
        <v>0</v>
      </c>
      <c r="O3405">
        <v>17</v>
      </c>
      <c r="P3405" t="b">
        <v>1</v>
      </c>
      <c r="Q3405" t="s">
        <v>8269</v>
      </c>
    </row>
    <row r="3406" spans="1:17" ht="60" hidden="1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s="9">
        <f t="shared" si="159"/>
        <v>42152.503495370373</v>
      </c>
      <c r="L3406" s="9">
        <f t="shared" si="160"/>
        <v>42172.503495370373</v>
      </c>
      <c r="M3406" s="10">
        <f t="shared" si="161"/>
        <v>2015</v>
      </c>
      <c r="N3406" t="b">
        <v>0</v>
      </c>
      <c r="O3406">
        <v>3</v>
      </c>
      <c r="P3406" t="b">
        <v>1</v>
      </c>
      <c r="Q3406" t="s">
        <v>8269</v>
      </c>
    </row>
    <row r="3407" spans="1:17" ht="45" hidden="1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s="9">
        <f t="shared" si="159"/>
        <v>42410.017199074078</v>
      </c>
      <c r="L3407" s="9">
        <f t="shared" si="160"/>
        <v>42430.999305555553</v>
      </c>
      <c r="M3407" s="10">
        <f t="shared" si="161"/>
        <v>2016</v>
      </c>
      <c r="N3407" t="b">
        <v>0</v>
      </c>
      <c r="O3407">
        <v>17</v>
      </c>
      <c r="P3407" t="b">
        <v>1</v>
      </c>
      <c r="Q3407" t="s">
        <v>8269</v>
      </c>
    </row>
    <row r="3408" spans="1:17" ht="45" hidden="1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s="9">
        <f t="shared" si="159"/>
        <v>41791.492777777778</v>
      </c>
      <c r="L3408" s="9">
        <f t="shared" si="160"/>
        <v>41836.492777777778</v>
      </c>
      <c r="M3408" s="10">
        <f t="shared" si="161"/>
        <v>2014</v>
      </c>
      <c r="N3408" t="b">
        <v>0</v>
      </c>
      <c r="O3408">
        <v>91</v>
      </c>
      <c r="P3408" t="b">
        <v>1</v>
      </c>
      <c r="Q3408" t="s">
        <v>8269</v>
      </c>
    </row>
    <row r="3409" spans="1:17" ht="60" hidden="1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s="9">
        <f t="shared" si="159"/>
        <v>41796.422326388885</v>
      </c>
      <c r="L3409" s="9">
        <f t="shared" si="160"/>
        <v>41826.422326388885</v>
      </c>
      <c r="M3409" s="10">
        <f t="shared" si="161"/>
        <v>2014</v>
      </c>
      <c r="N3409" t="b">
        <v>0</v>
      </c>
      <c r="O3409">
        <v>67</v>
      </c>
      <c r="P3409" t="b">
        <v>1</v>
      </c>
      <c r="Q3409" t="s">
        <v>8269</v>
      </c>
    </row>
    <row r="3410" spans="1:17" ht="45" hidden="1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s="9">
        <f t="shared" si="159"/>
        <v>41808.991944444446</v>
      </c>
      <c r="L3410" s="9">
        <f t="shared" si="160"/>
        <v>41838.991944444446</v>
      </c>
      <c r="M3410" s="10">
        <f t="shared" si="161"/>
        <v>2014</v>
      </c>
      <c r="N3410" t="b">
        <v>0</v>
      </c>
      <c r="O3410">
        <v>18</v>
      </c>
      <c r="P3410" t="b">
        <v>1</v>
      </c>
      <c r="Q3410" t="s">
        <v>8269</v>
      </c>
    </row>
    <row r="3411" spans="1:17" ht="45" hidden="1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s="9">
        <f t="shared" si="159"/>
        <v>42544.814328703709</v>
      </c>
      <c r="L3411" s="9">
        <f t="shared" si="160"/>
        <v>42582.873611111107</v>
      </c>
      <c r="M3411" s="10">
        <f t="shared" si="161"/>
        <v>2016</v>
      </c>
      <c r="N3411" t="b">
        <v>0</v>
      </c>
      <c r="O3411">
        <v>21</v>
      </c>
      <c r="P3411" t="b">
        <v>1</v>
      </c>
      <c r="Q3411" t="s">
        <v>8269</v>
      </c>
    </row>
    <row r="3412" spans="1:17" ht="60" hidden="1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s="9">
        <f t="shared" si="159"/>
        <v>42500.041550925926</v>
      </c>
      <c r="L3412" s="9">
        <f t="shared" si="160"/>
        <v>42527.291666666672</v>
      </c>
      <c r="M3412" s="10">
        <f t="shared" si="161"/>
        <v>2016</v>
      </c>
      <c r="N3412" t="b">
        <v>0</v>
      </c>
      <c r="O3412">
        <v>40</v>
      </c>
      <c r="P3412" t="b">
        <v>1</v>
      </c>
      <c r="Q3412" t="s">
        <v>8269</v>
      </c>
    </row>
    <row r="3413" spans="1:17" ht="60" hidden="1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s="9">
        <f t="shared" si="159"/>
        <v>42265.022824074069</v>
      </c>
      <c r="L3413" s="9">
        <f t="shared" si="160"/>
        <v>42285.022824074069</v>
      </c>
      <c r="M3413" s="10">
        <f t="shared" si="161"/>
        <v>2015</v>
      </c>
      <c r="N3413" t="b">
        <v>0</v>
      </c>
      <c r="O3413">
        <v>78</v>
      </c>
      <c r="P3413" t="b">
        <v>1</v>
      </c>
      <c r="Q3413" t="s">
        <v>8269</v>
      </c>
    </row>
    <row r="3414" spans="1:17" ht="45" hidden="1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s="9">
        <f t="shared" si="159"/>
        <v>41879.959050925929</v>
      </c>
      <c r="L3414" s="9">
        <f t="shared" si="160"/>
        <v>41909.959050925929</v>
      </c>
      <c r="M3414" s="10">
        <f t="shared" si="161"/>
        <v>2014</v>
      </c>
      <c r="N3414" t="b">
        <v>0</v>
      </c>
      <c r="O3414">
        <v>26</v>
      </c>
      <c r="P3414" t="b">
        <v>1</v>
      </c>
      <c r="Q3414" t="s">
        <v>8269</v>
      </c>
    </row>
    <row r="3415" spans="1:17" ht="60" hidden="1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s="9">
        <f t="shared" si="159"/>
        <v>42053.733078703706</v>
      </c>
      <c r="L3415" s="9">
        <f t="shared" si="160"/>
        <v>42063.207638888889</v>
      </c>
      <c r="M3415" s="10">
        <f t="shared" si="161"/>
        <v>2015</v>
      </c>
      <c r="N3415" t="b">
        <v>0</v>
      </c>
      <c r="O3415">
        <v>14</v>
      </c>
      <c r="P3415" t="b">
        <v>1</v>
      </c>
      <c r="Q3415" t="s">
        <v>8269</v>
      </c>
    </row>
    <row r="3416" spans="1:17" ht="45" hidden="1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s="9">
        <f t="shared" si="159"/>
        <v>42675.832465277781</v>
      </c>
      <c r="L3416" s="9">
        <f t="shared" si="160"/>
        <v>42705.332638888889</v>
      </c>
      <c r="M3416" s="10">
        <f t="shared" si="161"/>
        <v>2016</v>
      </c>
      <c r="N3416" t="b">
        <v>0</v>
      </c>
      <c r="O3416">
        <v>44</v>
      </c>
      <c r="P3416" t="b">
        <v>1</v>
      </c>
      <c r="Q3416" t="s">
        <v>8269</v>
      </c>
    </row>
    <row r="3417" spans="1:17" ht="45" hidden="1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s="9">
        <f t="shared" si="159"/>
        <v>42467.144166666665</v>
      </c>
      <c r="L3417" s="9">
        <f t="shared" si="160"/>
        <v>42477.979166666672</v>
      </c>
      <c r="M3417" s="10">
        <f t="shared" si="161"/>
        <v>2016</v>
      </c>
      <c r="N3417" t="b">
        <v>0</v>
      </c>
      <c r="O3417">
        <v>9</v>
      </c>
      <c r="P3417" t="b">
        <v>1</v>
      </c>
      <c r="Q3417" t="s">
        <v>8269</v>
      </c>
    </row>
    <row r="3418" spans="1:17" ht="60" hidden="1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s="9">
        <f t="shared" si="159"/>
        <v>42089.412557870368</v>
      </c>
      <c r="L3418" s="9">
        <f t="shared" si="160"/>
        <v>42117.770833333328</v>
      </c>
      <c r="M3418" s="10">
        <f t="shared" si="161"/>
        <v>2015</v>
      </c>
      <c r="N3418" t="b">
        <v>0</v>
      </c>
      <c r="O3418">
        <v>30</v>
      </c>
      <c r="P3418" t="b">
        <v>1</v>
      </c>
      <c r="Q3418" t="s">
        <v>8269</v>
      </c>
    </row>
    <row r="3419" spans="1:17" ht="45" hidden="1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s="9">
        <f t="shared" si="159"/>
        <v>41894.91375</v>
      </c>
      <c r="L3419" s="9">
        <f t="shared" si="160"/>
        <v>41938.029861111114</v>
      </c>
      <c r="M3419" s="10">
        <f t="shared" si="161"/>
        <v>2014</v>
      </c>
      <c r="N3419" t="b">
        <v>0</v>
      </c>
      <c r="O3419">
        <v>45</v>
      </c>
      <c r="P3419" t="b">
        <v>1</v>
      </c>
      <c r="Q3419" t="s">
        <v>8269</v>
      </c>
    </row>
    <row r="3420" spans="1:17" ht="60" hidden="1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s="9">
        <f t="shared" si="159"/>
        <v>41752.83457175926</v>
      </c>
      <c r="L3420" s="9">
        <f t="shared" si="160"/>
        <v>41782.83457175926</v>
      </c>
      <c r="M3420" s="10">
        <f t="shared" si="161"/>
        <v>2014</v>
      </c>
      <c r="N3420" t="b">
        <v>0</v>
      </c>
      <c r="O3420">
        <v>56</v>
      </c>
      <c r="P3420" t="b">
        <v>1</v>
      </c>
      <c r="Q3420" t="s">
        <v>8269</v>
      </c>
    </row>
    <row r="3421" spans="1:17" ht="60" hidden="1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s="9">
        <f t="shared" si="159"/>
        <v>42448.821585648147</v>
      </c>
      <c r="L3421" s="9">
        <f t="shared" si="160"/>
        <v>42466.895833333328</v>
      </c>
      <c r="M3421" s="10">
        <f t="shared" si="161"/>
        <v>2016</v>
      </c>
      <c r="N3421" t="b">
        <v>0</v>
      </c>
      <c r="O3421">
        <v>46</v>
      </c>
      <c r="P3421" t="b">
        <v>1</v>
      </c>
      <c r="Q3421" t="s">
        <v>8269</v>
      </c>
    </row>
    <row r="3422" spans="1:17" ht="45" hidden="1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s="9">
        <f t="shared" si="159"/>
        <v>42405.090300925927</v>
      </c>
      <c r="L3422" s="9">
        <f t="shared" si="160"/>
        <v>42414</v>
      </c>
      <c r="M3422" s="10">
        <f t="shared" si="161"/>
        <v>2016</v>
      </c>
      <c r="N3422" t="b">
        <v>0</v>
      </c>
      <c r="O3422">
        <v>34</v>
      </c>
      <c r="P3422" t="b">
        <v>1</v>
      </c>
      <c r="Q3422" t="s">
        <v>8269</v>
      </c>
    </row>
    <row r="3423" spans="1:17" ht="45" hidden="1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s="9">
        <f t="shared" si="159"/>
        <v>42037.791238425925</v>
      </c>
      <c r="L3423" s="9">
        <f t="shared" si="160"/>
        <v>42067.791238425925</v>
      </c>
      <c r="M3423" s="10">
        <f t="shared" si="161"/>
        <v>2015</v>
      </c>
      <c r="N3423" t="b">
        <v>0</v>
      </c>
      <c r="O3423">
        <v>98</v>
      </c>
      <c r="P3423" t="b">
        <v>1</v>
      </c>
      <c r="Q3423" t="s">
        <v>8269</v>
      </c>
    </row>
    <row r="3424" spans="1:17" ht="60" hidden="1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s="9">
        <f t="shared" si="159"/>
        <v>42323.562222222223</v>
      </c>
      <c r="L3424" s="9">
        <f t="shared" si="160"/>
        <v>42352</v>
      </c>
      <c r="M3424" s="10">
        <f t="shared" si="161"/>
        <v>2015</v>
      </c>
      <c r="N3424" t="b">
        <v>0</v>
      </c>
      <c r="O3424">
        <v>46</v>
      </c>
      <c r="P3424" t="b">
        <v>1</v>
      </c>
      <c r="Q3424" t="s">
        <v>8269</v>
      </c>
    </row>
    <row r="3425" spans="1:17" ht="45" hidden="1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s="9">
        <f t="shared" si="159"/>
        <v>42088.911354166667</v>
      </c>
      <c r="L3425" s="9">
        <f t="shared" si="160"/>
        <v>42118.911354166667</v>
      </c>
      <c r="M3425" s="10">
        <f t="shared" si="161"/>
        <v>2015</v>
      </c>
      <c r="N3425" t="b">
        <v>0</v>
      </c>
      <c r="O3425">
        <v>10</v>
      </c>
      <c r="P3425" t="b">
        <v>1</v>
      </c>
      <c r="Q3425" t="s">
        <v>8269</v>
      </c>
    </row>
    <row r="3426" spans="1:17" ht="60" hidden="1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s="9">
        <f t="shared" si="159"/>
        <v>42018.676898148144</v>
      </c>
      <c r="L3426" s="9">
        <f t="shared" si="160"/>
        <v>42040.290972222225</v>
      </c>
      <c r="M3426" s="10">
        <f t="shared" si="161"/>
        <v>2015</v>
      </c>
      <c r="N3426" t="b">
        <v>0</v>
      </c>
      <c r="O3426">
        <v>76</v>
      </c>
      <c r="P3426" t="b">
        <v>1</v>
      </c>
      <c r="Q3426" t="s">
        <v>8269</v>
      </c>
    </row>
    <row r="3427" spans="1:17" ht="60" hidden="1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s="9">
        <f t="shared" si="159"/>
        <v>41884.617314814815</v>
      </c>
      <c r="L3427" s="9">
        <f t="shared" si="160"/>
        <v>41916.617314814815</v>
      </c>
      <c r="M3427" s="10">
        <f t="shared" si="161"/>
        <v>2014</v>
      </c>
      <c r="N3427" t="b">
        <v>0</v>
      </c>
      <c r="O3427">
        <v>104</v>
      </c>
      <c r="P3427" t="b">
        <v>1</v>
      </c>
      <c r="Q3427" t="s">
        <v>8269</v>
      </c>
    </row>
    <row r="3428" spans="1:17" ht="45" hidden="1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s="9">
        <f t="shared" si="159"/>
        <v>41884.056747685187</v>
      </c>
      <c r="L3428" s="9">
        <f t="shared" si="160"/>
        <v>41903.083333333336</v>
      </c>
      <c r="M3428" s="10">
        <f t="shared" si="161"/>
        <v>2014</v>
      </c>
      <c r="N3428" t="b">
        <v>0</v>
      </c>
      <c r="O3428">
        <v>87</v>
      </c>
      <c r="P3428" t="b">
        <v>1</v>
      </c>
      <c r="Q3428" t="s">
        <v>8269</v>
      </c>
    </row>
    <row r="3429" spans="1:17" ht="60" hidden="1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s="9">
        <f t="shared" si="159"/>
        <v>41792.645277777774</v>
      </c>
      <c r="L3429" s="9">
        <f t="shared" si="160"/>
        <v>41822.645277777774</v>
      </c>
      <c r="M3429" s="10">
        <f t="shared" si="161"/>
        <v>2014</v>
      </c>
      <c r="N3429" t="b">
        <v>0</v>
      </c>
      <c r="O3429">
        <v>29</v>
      </c>
      <c r="P3429" t="b">
        <v>1</v>
      </c>
      <c r="Q3429" t="s">
        <v>8269</v>
      </c>
    </row>
    <row r="3430" spans="1:17" ht="60" hidden="1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s="9">
        <f t="shared" si="159"/>
        <v>42038.720451388886</v>
      </c>
      <c r="L3430" s="9">
        <f t="shared" si="160"/>
        <v>42063.708333333328</v>
      </c>
      <c r="M3430" s="10">
        <f t="shared" si="161"/>
        <v>2015</v>
      </c>
      <c r="N3430" t="b">
        <v>0</v>
      </c>
      <c r="O3430">
        <v>51</v>
      </c>
      <c r="P3430" t="b">
        <v>1</v>
      </c>
      <c r="Q3430" t="s">
        <v>8269</v>
      </c>
    </row>
    <row r="3431" spans="1:17" ht="60" hidden="1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s="9">
        <f t="shared" si="159"/>
        <v>42662.021539351852</v>
      </c>
      <c r="L3431" s="9">
        <f t="shared" si="160"/>
        <v>42676.021539351852</v>
      </c>
      <c r="M3431" s="10">
        <f t="shared" si="161"/>
        <v>2016</v>
      </c>
      <c r="N3431" t="b">
        <v>0</v>
      </c>
      <c r="O3431">
        <v>12</v>
      </c>
      <c r="P3431" t="b">
        <v>1</v>
      </c>
      <c r="Q3431" t="s">
        <v>8269</v>
      </c>
    </row>
    <row r="3432" spans="1:17" ht="60" hidden="1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s="9">
        <f t="shared" si="159"/>
        <v>41820.945613425924</v>
      </c>
      <c r="L3432" s="9">
        <f t="shared" si="160"/>
        <v>41850.945613425924</v>
      </c>
      <c r="M3432" s="10">
        <f t="shared" si="161"/>
        <v>2014</v>
      </c>
      <c r="N3432" t="b">
        <v>0</v>
      </c>
      <c r="O3432">
        <v>72</v>
      </c>
      <c r="P3432" t="b">
        <v>1</v>
      </c>
      <c r="Q3432" t="s">
        <v>8269</v>
      </c>
    </row>
    <row r="3433" spans="1:17" ht="45" hidden="1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s="9">
        <f t="shared" si="159"/>
        <v>41839.730937500004</v>
      </c>
      <c r="L3433" s="9">
        <f t="shared" si="160"/>
        <v>41869.730937500004</v>
      </c>
      <c r="M3433" s="10">
        <f t="shared" si="161"/>
        <v>2014</v>
      </c>
      <c r="N3433" t="b">
        <v>0</v>
      </c>
      <c r="O3433">
        <v>21</v>
      </c>
      <c r="P3433" t="b">
        <v>1</v>
      </c>
      <c r="Q3433" t="s">
        <v>8269</v>
      </c>
    </row>
    <row r="3434" spans="1:17" ht="45" hidden="1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s="9">
        <f t="shared" si="159"/>
        <v>42380.581180555557</v>
      </c>
      <c r="L3434" s="9">
        <f t="shared" si="160"/>
        <v>42405.916666666672</v>
      </c>
      <c r="M3434" s="10">
        <f t="shared" si="161"/>
        <v>2016</v>
      </c>
      <c r="N3434" t="b">
        <v>0</v>
      </c>
      <c r="O3434">
        <v>42</v>
      </c>
      <c r="P3434" t="b">
        <v>1</v>
      </c>
      <c r="Q3434" t="s">
        <v>8269</v>
      </c>
    </row>
    <row r="3435" spans="1:17" ht="45" hidden="1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s="9">
        <f t="shared" si="159"/>
        <v>41776.063136574077</v>
      </c>
      <c r="L3435" s="9">
        <f t="shared" si="160"/>
        <v>41807.125</v>
      </c>
      <c r="M3435" s="10">
        <f t="shared" si="161"/>
        <v>2014</v>
      </c>
      <c r="N3435" t="b">
        <v>0</v>
      </c>
      <c r="O3435">
        <v>71</v>
      </c>
      <c r="P3435" t="b">
        <v>1</v>
      </c>
      <c r="Q3435" t="s">
        <v>8269</v>
      </c>
    </row>
    <row r="3436" spans="1:17" ht="60" hidden="1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s="9">
        <f t="shared" si="159"/>
        <v>41800.380428240744</v>
      </c>
      <c r="L3436" s="9">
        <f t="shared" si="160"/>
        <v>41830.380428240744</v>
      </c>
      <c r="M3436" s="10">
        <f t="shared" si="161"/>
        <v>2014</v>
      </c>
      <c r="N3436" t="b">
        <v>0</v>
      </c>
      <c r="O3436">
        <v>168</v>
      </c>
      <c r="P3436" t="b">
        <v>1</v>
      </c>
      <c r="Q3436" t="s">
        <v>8269</v>
      </c>
    </row>
    <row r="3437" spans="1:17" ht="60" hidden="1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s="9">
        <f t="shared" si="159"/>
        <v>42572.61681712963</v>
      </c>
      <c r="L3437" s="9">
        <f t="shared" si="160"/>
        <v>42589.125</v>
      </c>
      <c r="M3437" s="10">
        <f t="shared" si="161"/>
        <v>2016</v>
      </c>
      <c r="N3437" t="b">
        <v>0</v>
      </c>
      <c r="O3437">
        <v>19</v>
      </c>
      <c r="P3437" t="b">
        <v>1</v>
      </c>
      <c r="Q3437" t="s">
        <v>8269</v>
      </c>
    </row>
    <row r="3438" spans="1:17" ht="60" hidden="1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s="9">
        <f t="shared" si="159"/>
        <v>41851.541585648149</v>
      </c>
      <c r="L3438" s="9">
        <f t="shared" si="160"/>
        <v>41872.686111111114</v>
      </c>
      <c r="M3438" s="10">
        <f t="shared" si="161"/>
        <v>2014</v>
      </c>
      <c r="N3438" t="b">
        <v>0</v>
      </c>
      <c r="O3438">
        <v>37</v>
      </c>
      <c r="P3438" t="b">
        <v>1</v>
      </c>
      <c r="Q3438" t="s">
        <v>8269</v>
      </c>
    </row>
    <row r="3439" spans="1:17" ht="60" hidden="1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s="9">
        <f t="shared" si="159"/>
        <v>42205.710879629631</v>
      </c>
      <c r="L3439" s="9">
        <f t="shared" si="160"/>
        <v>42235.710879629631</v>
      </c>
      <c r="M3439" s="10">
        <f t="shared" si="161"/>
        <v>2015</v>
      </c>
      <c r="N3439" t="b">
        <v>0</v>
      </c>
      <c r="O3439">
        <v>36</v>
      </c>
      <c r="P3439" t="b">
        <v>1</v>
      </c>
      <c r="Q3439" t="s">
        <v>8269</v>
      </c>
    </row>
    <row r="3440" spans="1:17" ht="60" hidden="1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s="9">
        <f t="shared" si="159"/>
        <v>42100.927858796291</v>
      </c>
      <c r="L3440" s="9">
        <f t="shared" si="160"/>
        <v>42126.875</v>
      </c>
      <c r="M3440" s="10">
        <f t="shared" si="161"/>
        <v>2015</v>
      </c>
      <c r="N3440" t="b">
        <v>0</v>
      </c>
      <c r="O3440">
        <v>14</v>
      </c>
      <c r="P3440" t="b">
        <v>1</v>
      </c>
      <c r="Q3440" t="s">
        <v>8269</v>
      </c>
    </row>
    <row r="3441" spans="1:17" ht="30" hidden="1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s="9">
        <f t="shared" si="159"/>
        <v>42374.911226851851</v>
      </c>
      <c r="L3441" s="9">
        <f t="shared" si="160"/>
        <v>42388.207638888889</v>
      </c>
      <c r="M3441" s="10">
        <f t="shared" si="161"/>
        <v>2016</v>
      </c>
      <c r="N3441" t="b">
        <v>0</v>
      </c>
      <c r="O3441">
        <v>18</v>
      </c>
      <c r="P3441" t="b">
        <v>1</v>
      </c>
      <c r="Q3441" t="s">
        <v>8269</v>
      </c>
    </row>
    <row r="3442" spans="1:17" ht="60" hidden="1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s="9">
        <f t="shared" si="159"/>
        <v>41809.12300925926</v>
      </c>
      <c r="L3442" s="9">
        <f t="shared" si="160"/>
        <v>41831.677083333336</v>
      </c>
      <c r="M3442" s="10">
        <f t="shared" si="161"/>
        <v>2014</v>
      </c>
      <c r="N3442" t="b">
        <v>0</v>
      </c>
      <c r="O3442">
        <v>82</v>
      </c>
      <c r="P3442" t="b">
        <v>1</v>
      </c>
      <c r="Q3442" t="s">
        <v>8269</v>
      </c>
    </row>
    <row r="3443" spans="1:17" ht="60" hidden="1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s="9">
        <f t="shared" si="159"/>
        <v>42294.429641203707</v>
      </c>
      <c r="L3443" s="9">
        <f t="shared" si="160"/>
        <v>42321.845138888893</v>
      </c>
      <c r="M3443" s="10">
        <f t="shared" si="161"/>
        <v>2015</v>
      </c>
      <c r="N3443" t="b">
        <v>0</v>
      </c>
      <c r="O3443">
        <v>43</v>
      </c>
      <c r="P3443" t="b">
        <v>1</v>
      </c>
      <c r="Q3443" t="s">
        <v>8269</v>
      </c>
    </row>
    <row r="3444" spans="1:17" ht="60" hidden="1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s="9">
        <f t="shared" si="159"/>
        <v>42124.841111111105</v>
      </c>
      <c r="L3444" s="9">
        <f t="shared" si="160"/>
        <v>42154.841111111105</v>
      </c>
      <c r="M3444" s="10">
        <f t="shared" si="161"/>
        <v>2015</v>
      </c>
      <c r="N3444" t="b">
        <v>0</v>
      </c>
      <c r="O3444">
        <v>8</v>
      </c>
      <c r="P3444" t="b">
        <v>1</v>
      </c>
      <c r="Q3444" t="s">
        <v>8269</v>
      </c>
    </row>
    <row r="3445" spans="1:17" ht="60" hidden="1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s="9">
        <f t="shared" si="159"/>
        <v>41861.524837962963</v>
      </c>
      <c r="L3445" s="9">
        <f t="shared" si="160"/>
        <v>41891.524837962963</v>
      </c>
      <c r="M3445" s="10">
        <f t="shared" si="161"/>
        <v>2014</v>
      </c>
      <c r="N3445" t="b">
        <v>0</v>
      </c>
      <c r="O3445">
        <v>45</v>
      </c>
      <c r="P3445" t="b">
        <v>1</v>
      </c>
      <c r="Q3445" t="s">
        <v>8269</v>
      </c>
    </row>
    <row r="3446" spans="1:17" ht="60" hidden="1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s="9">
        <f t="shared" si="159"/>
        <v>42521.291504629626</v>
      </c>
      <c r="L3446" s="9">
        <f t="shared" si="160"/>
        <v>42529.582638888889</v>
      </c>
      <c r="M3446" s="10">
        <f t="shared" si="161"/>
        <v>2016</v>
      </c>
      <c r="N3446" t="b">
        <v>0</v>
      </c>
      <c r="O3446">
        <v>20</v>
      </c>
      <c r="P3446" t="b">
        <v>1</v>
      </c>
      <c r="Q3446" t="s">
        <v>8269</v>
      </c>
    </row>
    <row r="3447" spans="1:17" ht="45" hidden="1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s="9">
        <f t="shared" si="159"/>
        <v>42272.530509259261</v>
      </c>
      <c r="L3447" s="9">
        <f t="shared" si="160"/>
        <v>42300.530509259261</v>
      </c>
      <c r="M3447" s="10">
        <f t="shared" si="161"/>
        <v>2015</v>
      </c>
      <c r="N3447" t="b">
        <v>0</v>
      </c>
      <c r="O3447">
        <v>31</v>
      </c>
      <c r="P3447" t="b">
        <v>1</v>
      </c>
      <c r="Q3447" t="s">
        <v>8269</v>
      </c>
    </row>
    <row r="3448" spans="1:17" ht="60" hidden="1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s="9">
        <f t="shared" si="159"/>
        <v>42016.832465277781</v>
      </c>
      <c r="L3448" s="9">
        <f t="shared" si="160"/>
        <v>42040.513888888891</v>
      </c>
      <c r="M3448" s="10">
        <f t="shared" si="161"/>
        <v>2015</v>
      </c>
      <c r="N3448" t="b">
        <v>0</v>
      </c>
      <c r="O3448">
        <v>25</v>
      </c>
      <c r="P3448" t="b">
        <v>1</v>
      </c>
      <c r="Q3448" t="s">
        <v>8269</v>
      </c>
    </row>
    <row r="3449" spans="1:17" ht="30" hidden="1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s="9">
        <f t="shared" si="159"/>
        <v>42402.889027777783</v>
      </c>
      <c r="L3449" s="9">
        <f t="shared" si="160"/>
        <v>42447.847361111111</v>
      </c>
      <c r="M3449" s="10">
        <f t="shared" si="161"/>
        <v>2016</v>
      </c>
      <c r="N3449" t="b">
        <v>0</v>
      </c>
      <c r="O3449">
        <v>14</v>
      </c>
      <c r="P3449" t="b">
        <v>1</v>
      </c>
      <c r="Q3449" t="s">
        <v>8269</v>
      </c>
    </row>
    <row r="3450" spans="1:17" ht="45" hidden="1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s="9">
        <f t="shared" si="159"/>
        <v>41960.119085648148</v>
      </c>
      <c r="L3450" s="9">
        <f t="shared" si="160"/>
        <v>41990.119085648148</v>
      </c>
      <c r="M3450" s="10">
        <f t="shared" si="161"/>
        <v>2014</v>
      </c>
      <c r="N3450" t="b">
        <v>0</v>
      </c>
      <c r="O3450">
        <v>45</v>
      </c>
      <c r="P3450" t="b">
        <v>1</v>
      </c>
      <c r="Q3450" t="s">
        <v>8269</v>
      </c>
    </row>
    <row r="3451" spans="1:17" ht="45" hidden="1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s="9">
        <f t="shared" si="159"/>
        <v>42532.052523148144</v>
      </c>
      <c r="L3451" s="9">
        <f t="shared" si="160"/>
        <v>42560.166666666672</v>
      </c>
      <c r="M3451" s="10">
        <f t="shared" si="161"/>
        <v>2016</v>
      </c>
      <c r="N3451" t="b">
        <v>0</v>
      </c>
      <c r="O3451">
        <v>20</v>
      </c>
      <c r="P3451" t="b">
        <v>1</v>
      </c>
      <c r="Q3451" t="s">
        <v>8269</v>
      </c>
    </row>
    <row r="3452" spans="1:17" ht="60" hidden="1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s="9">
        <f t="shared" si="159"/>
        <v>42036.704525462963</v>
      </c>
      <c r="L3452" s="9">
        <f t="shared" si="160"/>
        <v>42096.662858796291</v>
      </c>
      <c r="M3452" s="10">
        <f t="shared" si="161"/>
        <v>2015</v>
      </c>
      <c r="N3452" t="b">
        <v>0</v>
      </c>
      <c r="O3452">
        <v>39</v>
      </c>
      <c r="P3452" t="b">
        <v>1</v>
      </c>
      <c r="Q3452" t="s">
        <v>8269</v>
      </c>
    </row>
    <row r="3453" spans="1:17" ht="60" hidden="1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s="9">
        <f t="shared" si="159"/>
        <v>42088.723692129628</v>
      </c>
      <c r="L3453" s="9">
        <f t="shared" si="160"/>
        <v>42115.723692129628</v>
      </c>
      <c r="M3453" s="10">
        <f t="shared" si="161"/>
        <v>2015</v>
      </c>
      <c r="N3453" t="b">
        <v>0</v>
      </c>
      <c r="O3453">
        <v>16</v>
      </c>
      <c r="P3453" t="b">
        <v>1</v>
      </c>
      <c r="Q3453" t="s">
        <v>8269</v>
      </c>
    </row>
    <row r="3454" spans="1:17" ht="60" hidden="1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s="9">
        <f t="shared" si="159"/>
        <v>41820.639189814814</v>
      </c>
      <c r="L3454" s="9">
        <f t="shared" si="160"/>
        <v>41843.165972222225</v>
      </c>
      <c r="M3454" s="10">
        <f t="shared" si="161"/>
        <v>2014</v>
      </c>
      <c r="N3454" t="b">
        <v>0</v>
      </c>
      <c r="O3454">
        <v>37</v>
      </c>
      <c r="P3454" t="b">
        <v>1</v>
      </c>
      <c r="Q3454" t="s">
        <v>8269</v>
      </c>
    </row>
    <row r="3455" spans="1:17" ht="45" hidden="1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s="9">
        <f t="shared" si="159"/>
        <v>42535.97865740741</v>
      </c>
      <c r="L3455" s="9">
        <f t="shared" si="160"/>
        <v>42595.97865740741</v>
      </c>
      <c r="M3455" s="10">
        <f t="shared" si="161"/>
        <v>2016</v>
      </c>
      <c r="N3455" t="b">
        <v>0</v>
      </c>
      <c r="O3455">
        <v>14</v>
      </c>
      <c r="P3455" t="b">
        <v>1</v>
      </c>
      <c r="Q3455" t="s">
        <v>8269</v>
      </c>
    </row>
    <row r="3456" spans="1:17" ht="60" hidden="1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s="9">
        <f t="shared" si="159"/>
        <v>41821.698599537034</v>
      </c>
      <c r="L3456" s="9">
        <f t="shared" si="160"/>
        <v>41851.698599537034</v>
      </c>
      <c r="M3456" s="10">
        <f t="shared" si="161"/>
        <v>2014</v>
      </c>
      <c r="N3456" t="b">
        <v>0</v>
      </c>
      <c r="O3456">
        <v>21</v>
      </c>
      <c r="P3456" t="b">
        <v>1</v>
      </c>
      <c r="Q3456" t="s">
        <v>8269</v>
      </c>
    </row>
    <row r="3457" spans="1:17" ht="60" hidden="1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s="9">
        <f t="shared" si="159"/>
        <v>42626.7503125</v>
      </c>
      <c r="L3457" s="9">
        <f t="shared" si="160"/>
        <v>42656.7503125</v>
      </c>
      <c r="M3457" s="10">
        <f t="shared" si="161"/>
        <v>2016</v>
      </c>
      <c r="N3457" t="b">
        <v>0</v>
      </c>
      <c r="O3457">
        <v>69</v>
      </c>
      <c r="P3457" t="b">
        <v>1</v>
      </c>
      <c r="Q3457" t="s">
        <v>8269</v>
      </c>
    </row>
    <row r="3458" spans="1:17" ht="60" hidden="1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s="9">
        <f t="shared" si="159"/>
        <v>41821.205636574072</v>
      </c>
      <c r="L3458" s="9">
        <f t="shared" si="160"/>
        <v>41852.290972222225</v>
      </c>
      <c r="M3458" s="10">
        <f t="shared" si="161"/>
        <v>2014</v>
      </c>
      <c r="N3458" t="b">
        <v>0</v>
      </c>
      <c r="O3458">
        <v>16</v>
      </c>
      <c r="P3458" t="b">
        <v>1</v>
      </c>
      <c r="Q3458" t="s">
        <v>8269</v>
      </c>
    </row>
    <row r="3459" spans="1:17" ht="30" hidden="1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s="9">
        <f t="shared" ref="K3459:K3522" si="162">(((J3459/60)/60)/24)+DATE(1970,1,1)</f>
        <v>42016.706678240742</v>
      </c>
      <c r="L3459" s="9">
        <f t="shared" ref="L3459:L3522" si="163">(((I3459/60)/60)/24)+DATE(1970,1,1)</f>
        <v>42047.249305555553</v>
      </c>
      <c r="M3459" s="10">
        <f t="shared" ref="M3459:M3522" si="164">YEAR(L3459)</f>
        <v>2015</v>
      </c>
      <c r="N3459" t="b">
        <v>0</v>
      </c>
      <c r="O3459">
        <v>55</v>
      </c>
      <c r="P3459" t="b">
        <v>1</v>
      </c>
      <c r="Q3459" t="s">
        <v>8269</v>
      </c>
    </row>
    <row r="3460" spans="1:17" ht="60" hidden="1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s="9">
        <f t="shared" si="162"/>
        <v>42011.202581018515</v>
      </c>
      <c r="L3460" s="9">
        <f t="shared" si="163"/>
        <v>42038.185416666667</v>
      </c>
      <c r="M3460" s="10">
        <f t="shared" si="164"/>
        <v>2015</v>
      </c>
      <c r="N3460" t="b">
        <v>0</v>
      </c>
      <c r="O3460">
        <v>27</v>
      </c>
      <c r="P3460" t="b">
        <v>1</v>
      </c>
      <c r="Q3460" t="s">
        <v>8269</v>
      </c>
    </row>
    <row r="3461" spans="1:17" ht="60" hidden="1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s="9">
        <f t="shared" si="162"/>
        <v>42480.479861111111</v>
      </c>
      <c r="L3461" s="9">
        <f t="shared" si="163"/>
        <v>42510.479861111111</v>
      </c>
      <c r="M3461" s="10">
        <f t="shared" si="164"/>
        <v>2016</v>
      </c>
      <c r="N3461" t="b">
        <v>0</v>
      </c>
      <c r="O3461">
        <v>36</v>
      </c>
      <c r="P3461" t="b">
        <v>1</v>
      </c>
      <c r="Q3461" t="s">
        <v>8269</v>
      </c>
    </row>
    <row r="3462" spans="1:17" ht="45" hidden="1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s="9">
        <f t="shared" si="162"/>
        <v>41852.527222222219</v>
      </c>
      <c r="L3462" s="9">
        <f t="shared" si="163"/>
        <v>41866.527222222219</v>
      </c>
      <c r="M3462" s="10">
        <f t="shared" si="164"/>
        <v>2014</v>
      </c>
      <c r="N3462" t="b">
        <v>0</v>
      </c>
      <c r="O3462">
        <v>19</v>
      </c>
      <c r="P3462" t="b">
        <v>1</v>
      </c>
      <c r="Q3462" t="s">
        <v>8269</v>
      </c>
    </row>
    <row r="3463" spans="1:17" ht="60" hidden="1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s="9">
        <f t="shared" si="162"/>
        <v>42643.632858796293</v>
      </c>
      <c r="L3463" s="9">
        <f t="shared" si="163"/>
        <v>42672.125</v>
      </c>
      <c r="M3463" s="10">
        <f t="shared" si="164"/>
        <v>2016</v>
      </c>
      <c r="N3463" t="b">
        <v>0</v>
      </c>
      <c r="O3463">
        <v>12</v>
      </c>
      <c r="P3463" t="b">
        <v>1</v>
      </c>
      <c r="Q3463" t="s">
        <v>8269</v>
      </c>
    </row>
    <row r="3464" spans="1:17" ht="45" hidden="1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s="9">
        <f t="shared" si="162"/>
        <v>42179.898472222223</v>
      </c>
      <c r="L3464" s="9">
        <f t="shared" si="163"/>
        <v>42195.75</v>
      </c>
      <c r="M3464" s="10">
        <f t="shared" si="164"/>
        <v>2015</v>
      </c>
      <c r="N3464" t="b">
        <v>0</v>
      </c>
      <c r="O3464">
        <v>17</v>
      </c>
      <c r="P3464" t="b">
        <v>1</v>
      </c>
      <c r="Q3464" t="s">
        <v>8269</v>
      </c>
    </row>
    <row r="3465" spans="1:17" ht="45" hidden="1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s="9">
        <f t="shared" si="162"/>
        <v>42612.918807870374</v>
      </c>
      <c r="L3465" s="9">
        <f t="shared" si="163"/>
        <v>42654.165972222225</v>
      </c>
      <c r="M3465" s="10">
        <f t="shared" si="164"/>
        <v>2016</v>
      </c>
      <c r="N3465" t="b">
        <v>0</v>
      </c>
      <c r="O3465">
        <v>114</v>
      </c>
      <c r="P3465" t="b">
        <v>1</v>
      </c>
      <c r="Q3465" t="s">
        <v>8269</v>
      </c>
    </row>
    <row r="3466" spans="1:17" ht="60" hidden="1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s="9">
        <f t="shared" si="162"/>
        <v>42575.130057870367</v>
      </c>
      <c r="L3466" s="9">
        <f t="shared" si="163"/>
        <v>42605.130057870367</v>
      </c>
      <c r="M3466" s="10">
        <f t="shared" si="164"/>
        <v>2016</v>
      </c>
      <c r="N3466" t="b">
        <v>0</v>
      </c>
      <c r="O3466">
        <v>93</v>
      </c>
      <c r="P3466" t="b">
        <v>1</v>
      </c>
      <c r="Q3466" t="s">
        <v>8269</v>
      </c>
    </row>
    <row r="3467" spans="1:17" ht="45" hidden="1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s="9">
        <f t="shared" si="162"/>
        <v>42200.625833333332</v>
      </c>
      <c r="L3467" s="9">
        <f t="shared" si="163"/>
        <v>42225.666666666672</v>
      </c>
      <c r="M3467" s="10">
        <f t="shared" si="164"/>
        <v>2015</v>
      </c>
      <c r="N3467" t="b">
        <v>0</v>
      </c>
      <c r="O3467">
        <v>36</v>
      </c>
      <c r="P3467" t="b">
        <v>1</v>
      </c>
      <c r="Q3467" t="s">
        <v>8269</v>
      </c>
    </row>
    <row r="3468" spans="1:17" ht="45" hidden="1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s="9">
        <f t="shared" si="162"/>
        <v>42420.019097222219</v>
      </c>
      <c r="L3468" s="9">
        <f t="shared" si="163"/>
        <v>42479.977430555555</v>
      </c>
      <c r="M3468" s="10">
        <f t="shared" si="164"/>
        <v>2016</v>
      </c>
      <c r="N3468" t="b">
        <v>0</v>
      </c>
      <c r="O3468">
        <v>61</v>
      </c>
      <c r="P3468" t="b">
        <v>1</v>
      </c>
      <c r="Q3468" t="s">
        <v>8269</v>
      </c>
    </row>
    <row r="3469" spans="1:17" hidden="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s="9">
        <f t="shared" si="162"/>
        <v>42053.671666666662</v>
      </c>
      <c r="L3469" s="9">
        <f t="shared" si="163"/>
        <v>42083.630000000005</v>
      </c>
      <c r="M3469" s="10">
        <f t="shared" si="164"/>
        <v>2015</v>
      </c>
      <c r="N3469" t="b">
        <v>0</v>
      </c>
      <c r="O3469">
        <v>47</v>
      </c>
      <c r="P3469" t="b">
        <v>1</v>
      </c>
      <c r="Q3469" t="s">
        <v>8269</v>
      </c>
    </row>
    <row r="3470" spans="1:17" ht="45" hidden="1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s="9">
        <f t="shared" si="162"/>
        <v>42605.765381944439</v>
      </c>
      <c r="L3470" s="9">
        <f t="shared" si="163"/>
        <v>42634.125</v>
      </c>
      <c r="M3470" s="10">
        <f t="shared" si="164"/>
        <v>2016</v>
      </c>
      <c r="N3470" t="b">
        <v>0</v>
      </c>
      <c r="O3470">
        <v>17</v>
      </c>
      <c r="P3470" t="b">
        <v>1</v>
      </c>
      <c r="Q3470" t="s">
        <v>8269</v>
      </c>
    </row>
    <row r="3471" spans="1:17" ht="60" hidden="1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s="9">
        <f t="shared" si="162"/>
        <v>42458.641724537039</v>
      </c>
      <c r="L3471" s="9">
        <f t="shared" si="163"/>
        <v>42488.641724537039</v>
      </c>
      <c r="M3471" s="10">
        <f t="shared" si="164"/>
        <v>2016</v>
      </c>
      <c r="N3471" t="b">
        <v>0</v>
      </c>
      <c r="O3471">
        <v>63</v>
      </c>
      <c r="P3471" t="b">
        <v>1</v>
      </c>
      <c r="Q3471" t="s">
        <v>8269</v>
      </c>
    </row>
    <row r="3472" spans="1:17" ht="45" hidden="1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s="9">
        <f t="shared" si="162"/>
        <v>42529.022013888884</v>
      </c>
      <c r="L3472" s="9">
        <f t="shared" si="163"/>
        <v>42566.901388888888</v>
      </c>
      <c r="M3472" s="10">
        <f t="shared" si="164"/>
        <v>2016</v>
      </c>
      <c r="N3472" t="b">
        <v>0</v>
      </c>
      <c r="O3472">
        <v>9</v>
      </c>
      <c r="P3472" t="b">
        <v>1</v>
      </c>
      <c r="Q3472" t="s">
        <v>8269</v>
      </c>
    </row>
    <row r="3473" spans="1:17" ht="60" hidden="1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s="9">
        <f t="shared" si="162"/>
        <v>41841.820486111108</v>
      </c>
      <c r="L3473" s="9">
        <f t="shared" si="163"/>
        <v>41882.833333333336</v>
      </c>
      <c r="M3473" s="10">
        <f t="shared" si="164"/>
        <v>2014</v>
      </c>
      <c r="N3473" t="b">
        <v>0</v>
      </c>
      <c r="O3473">
        <v>30</v>
      </c>
      <c r="P3473" t="b">
        <v>1</v>
      </c>
      <c r="Q3473" t="s">
        <v>8269</v>
      </c>
    </row>
    <row r="3474" spans="1:17" ht="60" hidden="1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s="9">
        <f t="shared" si="162"/>
        <v>41928.170497685183</v>
      </c>
      <c r="L3474" s="9">
        <f t="shared" si="163"/>
        <v>41949.249305555553</v>
      </c>
      <c r="M3474" s="10">
        <f t="shared" si="164"/>
        <v>2014</v>
      </c>
      <c r="N3474" t="b">
        <v>0</v>
      </c>
      <c r="O3474">
        <v>23</v>
      </c>
      <c r="P3474" t="b">
        <v>1</v>
      </c>
      <c r="Q3474" t="s">
        <v>8269</v>
      </c>
    </row>
    <row r="3475" spans="1:17" ht="60" hidden="1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s="9">
        <f t="shared" si="162"/>
        <v>42062.834444444445</v>
      </c>
      <c r="L3475" s="9">
        <f t="shared" si="163"/>
        <v>42083.852083333331</v>
      </c>
      <c r="M3475" s="10">
        <f t="shared" si="164"/>
        <v>2015</v>
      </c>
      <c r="N3475" t="b">
        <v>0</v>
      </c>
      <c r="O3475">
        <v>33</v>
      </c>
      <c r="P3475" t="b">
        <v>1</v>
      </c>
      <c r="Q3475" t="s">
        <v>8269</v>
      </c>
    </row>
    <row r="3476" spans="1:17" ht="60" hidden="1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s="9">
        <f t="shared" si="162"/>
        <v>42541.501516203702</v>
      </c>
      <c r="L3476" s="9">
        <f t="shared" si="163"/>
        <v>42571.501516203702</v>
      </c>
      <c r="M3476" s="10">
        <f t="shared" si="164"/>
        <v>2016</v>
      </c>
      <c r="N3476" t="b">
        <v>0</v>
      </c>
      <c r="O3476">
        <v>39</v>
      </c>
      <c r="P3476" t="b">
        <v>1</v>
      </c>
      <c r="Q3476" t="s">
        <v>8269</v>
      </c>
    </row>
    <row r="3477" spans="1:17" ht="45" hidden="1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s="9">
        <f t="shared" si="162"/>
        <v>41918.880833333329</v>
      </c>
      <c r="L3477" s="9">
        <f t="shared" si="163"/>
        <v>41946</v>
      </c>
      <c r="M3477" s="10">
        <f t="shared" si="164"/>
        <v>2014</v>
      </c>
      <c r="N3477" t="b">
        <v>0</v>
      </c>
      <c r="O3477">
        <v>17</v>
      </c>
      <c r="P3477" t="b">
        <v>1</v>
      </c>
      <c r="Q3477" t="s">
        <v>8269</v>
      </c>
    </row>
    <row r="3478" spans="1:17" ht="60" hidden="1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s="9">
        <f t="shared" si="162"/>
        <v>41921.279976851853</v>
      </c>
      <c r="L3478" s="9">
        <f t="shared" si="163"/>
        <v>41939.125</v>
      </c>
      <c r="M3478" s="10">
        <f t="shared" si="164"/>
        <v>2014</v>
      </c>
      <c r="N3478" t="b">
        <v>0</v>
      </c>
      <c r="O3478">
        <v>6</v>
      </c>
      <c r="P3478" t="b">
        <v>1</v>
      </c>
      <c r="Q3478" t="s">
        <v>8269</v>
      </c>
    </row>
    <row r="3479" spans="1:17" ht="45" hidden="1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s="9">
        <f t="shared" si="162"/>
        <v>42128.736608796295</v>
      </c>
      <c r="L3479" s="9">
        <f t="shared" si="163"/>
        <v>42141.125</v>
      </c>
      <c r="M3479" s="10">
        <f t="shared" si="164"/>
        <v>2015</v>
      </c>
      <c r="N3479" t="b">
        <v>0</v>
      </c>
      <c r="O3479">
        <v>39</v>
      </c>
      <c r="P3479" t="b">
        <v>1</v>
      </c>
      <c r="Q3479" t="s">
        <v>8269</v>
      </c>
    </row>
    <row r="3480" spans="1:17" ht="45" hidden="1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s="9">
        <f t="shared" si="162"/>
        <v>42053.916921296302</v>
      </c>
      <c r="L3480" s="9">
        <f t="shared" si="163"/>
        <v>42079.875</v>
      </c>
      <c r="M3480" s="10">
        <f t="shared" si="164"/>
        <v>2015</v>
      </c>
      <c r="N3480" t="b">
        <v>0</v>
      </c>
      <c r="O3480">
        <v>57</v>
      </c>
      <c r="P3480" t="b">
        <v>1</v>
      </c>
      <c r="Q3480" t="s">
        <v>8269</v>
      </c>
    </row>
    <row r="3481" spans="1:17" ht="45" hidden="1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s="9">
        <f t="shared" si="162"/>
        <v>41781.855092592588</v>
      </c>
      <c r="L3481" s="9">
        <f t="shared" si="163"/>
        <v>41811.855092592588</v>
      </c>
      <c r="M3481" s="10">
        <f t="shared" si="164"/>
        <v>2014</v>
      </c>
      <c r="N3481" t="b">
        <v>0</v>
      </c>
      <c r="O3481">
        <v>56</v>
      </c>
      <c r="P3481" t="b">
        <v>1</v>
      </c>
      <c r="Q3481" t="s">
        <v>8269</v>
      </c>
    </row>
    <row r="3482" spans="1:17" ht="45" hidden="1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s="9">
        <f t="shared" si="162"/>
        <v>42171.317442129628</v>
      </c>
      <c r="L3482" s="9">
        <f t="shared" si="163"/>
        <v>42195.875</v>
      </c>
      <c r="M3482" s="10">
        <f t="shared" si="164"/>
        <v>2015</v>
      </c>
      <c r="N3482" t="b">
        <v>0</v>
      </c>
      <c r="O3482">
        <v>13</v>
      </c>
      <c r="P3482" t="b">
        <v>1</v>
      </c>
      <c r="Q3482" t="s">
        <v>8269</v>
      </c>
    </row>
    <row r="3483" spans="1:17" ht="60" hidden="1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s="9">
        <f t="shared" si="162"/>
        <v>41989.24754629629</v>
      </c>
      <c r="L3483" s="9">
        <f t="shared" si="163"/>
        <v>42006.24754629629</v>
      </c>
      <c r="M3483" s="10">
        <f t="shared" si="164"/>
        <v>2015</v>
      </c>
      <c r="N3483" t="b">
        <v>0</v>
      </c>
      <c r="O3483">
        <v>95</v>
      </c>
      <c r="P3483" t="b">
        <v>1</v>
      </c>
      <c r="Q3483" t="s">
        <v>8269</v>
      </c>
    </row>
    <row r="3484" spans="1:17" ht="45" hidden="1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s="9">
        <f t="shared" si="162"/>
        <v>41796.771597222221</v>
      </c>
      <c r="L3484" s="9">
        <f t="shared" si="163"/>
        <v>41826.771597222221</v>
      </c>
      <c r="M3484" s="10">
        <f t="shared" si="164"/>
        <v>2014</v>
      </c>
      <c r="N3484" t="b">
        <v>0</v>
      </c>
      <c r="O3484">
        <v>80</v>
      </c>
      <c r="P3484" t="b">
        <v>1</v>
      </c>
      <c r="Q3484" t="s">
        <v>8269</v>
      </c>
    </row>
    <row r="3485" spans="1:17" ht="45" hidden="1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s="9">
        <f t="shared" si="162"/>
        <v>41793.668761574074</v>
      </c>
      <c r="L3485" s="9">
        <f t="shared" si="163"/>
        <v>41823.668761574074</v>
      </c>
      <c r="M3485" s="10">
        <f t="shared" si="164"/>
        <v>2014</v>
      </c>
      <c r="N3485" t="b">
        <v>0</v>
      </c>
      <c r="O3485">
        <v>133</v>
      </c>
      <c r="P3485" t="b">
        <v>1</v>
      </c>
      <c r="Q3485" t="s">
        <v>8269</v>
      </c>
    </row>
    <row r="3486" spans="1:17" ht="60" hidden="1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s="9">
        <f t="shared" si="162"/>
        <v>42506.760405092587</v>
      </c>
      <c r="L3486" s="9">
        <f t="shared" si="163"/>
        <v>42536.760405092587</v>
      </c>
      <c r="M3486" s="10">
        <f t="shared" si="164"/>
        <v>2016</v>
      </c>
      <c r="N3486" t="b">
        <v>0</v>
      </c>
      <c r="O3486">
        <v>44</v>
      </c>
      <c r="P3486" t="b">
        <v>1</v>
      </c>
      <c r="Q3486" t="s">
        <v>8269</v>
      </c>
    </row>
    <row r="3487" spans="1:17" ht="60" hidden="1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s="9">
        <f t="shared" si="162"/>
        <v>42372.693055555559</v>
      </c>
      <c r="L3487" s="9">
        <f t="shared" si="163"/>
        <v>42402.693055555559</v>
      </c>
      <c r="M3487" s="10">
        <f t="shared" si="164"/>
        <v>2016</v>
      </c>
      <c r="N3487" t="b">
        <v>0</v>
      </c>
      <c r="O3487">
        <v>30</v>
      </c>
      <c r="P3487" t="b">
        <v>1</v>
      </c>
      <c r="Q3487" t="s">
        <v>8269</v>
      </c>
    </row>
    <row r="3488" spans="1:17" ht="45" hidden="1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s="9">
        <f t="shared" si="162"/>
        <v>42126.87501157407</v>
      </c>
      <c r="L3488" s="9">
        <f t="shared" si="163"/>
        <v>42158.290972222225</v>
      </c>
      <c r="M3488" s="10">
        <f t="shared" si="164"/>
        <v>2015</v>
      </c>
      <c r="N3488" t="b">
        <v>0</v>
      </c>
      <c r="O3488">
        <v>56</v>
      </c>
      <c r="P3488" t="b">
        <v>1</v>
      </c>
      <c r="Q3488" t="s">
        <v>8269</v>
      </c>
    </row>
    <row r="3489" spans="1:17" ht="60" hidden="1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s="9">
        <f t="shared" si="162"/>
        <v>42149.940416666665</v>
      </c>
      <c r="L3489" s="9">
        <f t="shared" si="163"/>
        <v>42179.940416666665</v>
      </c>
      <c r="M3489" s="10">
        <f t="shared" si="164"/>
        <v>2015</v>
      </c>
      <c r="N3489" t="b">
        <v>0</v>
      </c>
      <c r="O3489">
        <v>66</v>
      </c>
      <c r="P3489" t="b">
        <v>1</v>
      </c>
      <c r="Q3489" t="s">
        <v>8269</v>
      </c>
    </row>
    <row r="3490" spans="1:17" ht="60" hidden="1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s="9">
        <f t="shared" si="162"/>
        <v>42087.768055555556</v>
      </c>
      <c r="L3490" s="9">
        <f t="shared" si="163"/>
        <v>42111.666666666672</v>
      </c>
      <c r="M3490" s="10">
        <f t="shared" si="164"/>
        <v>2015</v>
      </c>
      <c r="N3490" t="b">
        <v>0</v>
      </c>
      <c r="O3490">
        <v>29</v>
      </c>
      <c r="P3490" t="b">
        <v>1</v>
      </c>
      <c r="Q3490" t="s">
        <v>8269</v>
      </c>
    </row>
    <row r="3491" spans="1:17" ht="60" hidden="1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s="9">
        <f t="shared" si="162"/>
        <v>41753.635775462964</v>
      </c>
      <c r="L3491" s="9">
        <f t="shared" si="163"/>
        <v>41783.875</v>
      </c>
      <c r="M3491" s="10">
        <f t="shared" si="164"/>
        <v>2014</v>
      </c>
      <c r="N3491" t="b">
        <v>0</v>
      </c>
      <c r="O3491">
        <v>72</v>
      </c>
      <c r="P3491" t="b">
        <v>1</v>
      </c>
      <c r="Q3491" t="s">
        <v>8269</v>
      </c>
    </row>
    <row r="3492" spans="1:17" ht="60" hidden="1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s="9">
        <f t="shared" si="162"/>
        <v>42443.802361111113</v>
      </c>
      <c r="L3492" s="9">
        <f t="shared" si="163"/>
        <v>42473.802361111113</v>
      </c>
      <c r="M3492" s="10">
        <f t="shared" si="164"/>
        <v>2016</v>
      </c>
      <c r="N3492" t="b">
        <v>0</v>
      </c>
      <c r="O3492">
        <v>27</v>
      </c>
      <c r="P3492" t="b">
        <v>1</v>
      </c>
      <c r="Q3492" t="s">
        <v>8269</v>
      </c>
    </row>
    <row r="3493" spans="1:17" ht="60" hidden="1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s="9">
        <f t="shared" si="162"/>
        <v>42121.249814814815</v>
      </c>
      <c r="L3493" s="9">
        <f t="shared" si="163"/>
        <v>42142.249814814815</v>
      </c>
      <c r="M3493" s="10">
        <f t="shared" si="164"/>
        <v>2015</v>
      </c>
      <c r="N3493" t="b">
        <v>0</v>
      </c>
      <c r="O3493">
        <v>10</v>
      </c>
      <c r="P3493" t="b">
        <v>1</v>
      </c>
      <c r="Q3493" t="s">
        <v>8269</v>
      </c>
    </row>
    <row r="3494" spans="1:17" ht="45" hidden="1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s="9">
        <f t="shared" si="162"/>
        <v>42268.009224537032</v>
      </c>
      <c r="L3494" s="9">
        <f t="shared" si="163"/>
        <v>42303.009224537032</v>
      </c>
      <c r="M3494" s="10">
        <f t="shared" si="164"/>
        <v>2015</v>
      </c>
      <c r="N3494" t="b">
        <v>0</v>
      </c>
      <c r="O3494">
        <v>35</v>
      </c>
      <c r="P3494" t="b">
        <v>1</v>
      </c>
      <c r="Q3494" t="s">
        <v>8269</v>
      </c>
    </row>
    <row r="3495" spans="1:17" ht="60" hidden="1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s="9">
        <f t="shared" si="162"/>
        <v>41848.866157407407</v>
      </c>
      <c r="L3495" s="9">
        <f t="shared" si="163"/>
        <v>41868.21597222222</v>
      </c>
      <c r="M3495" s="10">
        <f t="shared" si="164"/>
        <v>2014</v>
      </c>
      <c r="N3495" t="b">
        <v>0</v>
      </c>
      <c r="O3495">
        <v>29</v>
      </c>
      <c r="P3495" t="b">
        <v>1</v>
      </c>
      <c r="Q3495" t="s">
        <v>8269</v>
      </c>
    </row>
    <row r="3496" spans="1:17" ht="60" hidden="1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s="9">
        <f t="shared" si="162"/>
        <v>42689.214988425927</v>
      </c>
      <c r="L3496" s="9">
        <f t="shared" si="163"/>
        <v>42700.25</v>
      </c>
      <c r="M3496" s="10">
        <f t="shared" si="164"/>
        <v>2016</v>
      </c>
      <c r="N3496" t="b">
        <v>0</v>
      </c>
      <c r="O3496">
        <v>13</v>
      </c>
      <c r="P3496" t="b">
        <v>1</v>
      </c>
      <c r="Q3496" t="s">
        <v>8269</v>
      </c>
    </row>
    <row r="3497" spans="1:17" ht="60" hidden="1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s="9">
        <f t="shared" si="162"/>
        <v>41915.762835648151</v>
      </c>
      <c r="L3497" s="9">
        <f t="shared" si="163"/>
        <v>41944.720833333333</v>
      </c>
      <c r="M3497" s="10">
        <f t="shared" si="164"/>
        <v>2014</v>
      </c>
      <c r="N3497" t="b">
        <v>0</v>
      </c>
      <c r="O3497">
        <v>72</v>
      </c>
      <c r="P3497" t="b">
        <v>1</v>
      </c>
      <c r="Q3497" t="s">
        <v>8269</v>
      </c>
    </row>
    <row r="3498" spans="1:17" ht="60" hidden="1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s="9">
        <f t="shared" si="162"/>
        <v>42584.846828703703</v>
      </c>
      <c r="L3498" s="9">
        <f t="shared" si="163"/>
        <v>42624.846828703703</v>
      </c>
      <c r="M3498" s="10">
        <f t="shared" si="164"/>
        <v>2016</v>
      </c>
      <c r="N3498" t="b">
        <v>0</v>
      </c>
      <c r="O3498">
        <v>78</v>
      </c>
      <c r="P3498" t="b">
        <v>1</v>
      </c>
      <c r="Q3498" t="s">
        <v>8269</v>
      </c>
    </row>
    <row r="3499" spans="1:17" ht="60" hidden="1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s="9">
        <f t="shared" si="162"/>
        <v>42511.741944444439</v>
      </c>
      <c r="L3499" s="9">
        <f t="shared" si="163"/>
        <v>42523.916666666672</v>
      </c>
      <c r="M3499" s="10">
        <f t="shared" si="164"/>
        <v>2016</v>
      </c>
      <c r="N3499" t="b">
        <v>0</v>
      </c>
      <c r="O3499">
        <v>49</v>
      </c>
      <c r="P3499" t="b">
        <v>1</v>
      </c>
      <c r="Q3499" t="s">
        <v>8269</v>
      </c>
    </row>
    <row r="3500" spans="1:17" ht="60" hidden="1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s="9">
        <f t="shared" si="162"/>
        <v>42459.15861111111</v>
      </c>
      <c r="L3500" s="9">
        <f t="shared" si="163"/>
        <v>42518.905555555553</v>
      </c>
      <c r="M3500" s="10">
        <f t="shared" si="164"/>
        <v>2016</v>
      </c>
      <c r="N3500" t="b">
        <v>0</v>
      </c>
      <c r="O3500">
        <v>42</v>
      </c>
      <c r="P3500" t="b">
        <v>1</v>
      </c>
      <c r="Q3500" t="s">
        <v>8269</v>
      </c>
    </row>
    <row r="3501" spans="1:17" ht="60" hidden="1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s="9">
        <f t="shared" si="162"/>
        <v>42132.036168981482</v>
      </c>
      <c r="L3501" s="9">
        <f t="shared" si="163"/>
        <v>42186.290972222225</v>
      </c>
      <c r="M3501" s="10">
        <f t="shared" si="164"/>
        <v>2015</v>
      </c>
      <c r="N3501" t="b">
        <v>0</v>
      </c>
      <c r="O3501">
        <v>35</v>
      </c>
      <c r="P3501" t="b">
        <v>1</v>
      </c>
      <c r="Q3501" t="s">
        <v>8269</v>
      </c>
    </row>
    <row r="3502" spans="1:17" ht="60" hidden="1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s="9">
        <f t="shared" si="162"/>
        <v>42419.91942129629</v>
      </c>
      <c r="L3502" s="9">
        <f t="shared" si="163"/>
        <v>42436.207638888889</v>
      </c>
      <c r="M3502" s="10">
        <f t="shared" si="164"/>
        <v>2016</v>
      </c>
      <c r="N3502" t="b">
        <v>0</v>
      </c>
      <c r="O3502">
        <v>42</v>
      </c>
      <c r="P3502" t="b">
        <v>1</v>
      </c>
      <c r="Q3502" t="s">
        <v>8269</v>
      </c>
    </row>
    <row r="3503" spans="1:17" ht="45" hidden="1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s="9">
        <f t="shared" si="162"/>
        <v>42233.763831018514</v>
      </c>
      <c r="L3503" s="9">
        <f t="shared" si="163"/>
        <v>42258.763831018514</v>
      </c>
      <c r="M3503" s="10">
        <f t="shared" si="164"/>
        <v>2015</v>
      </c>
      <c r="N3503" t="b">
        <v>0</v>
      </c>
      <c r="O3503">
        <v>42</v>
      </c>
      <c r="P3503" t="b">
        <v>1</v>
      </c>
      <c r="Q3503" t="s">
        <v>8269</v>
      </c>
    </row>
    <row r="3504" spans="1:17" ht="60" hidden="1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s="9">
        <f t="shared" si="162"/>
        <v>42430.839398148149</v>
      </c>
      <c r="L3504" s="9">
        <f t="shared" si="163"/>
        <v>42445.165972222225</v>
      </c>
      <c r="M3504" s="10">
        <f t="shared" si="164"/>
        <v>2016</v>
      </c>
      <c r="N3504" t="b">
        <v>0</v>
      </c>
      <c r="O3504">
        <v>31</v>
      </c>
      <c r="P3504" t="b">
        <v>1</v>
      </c>
      <c r="Q3504" t="s">
        <v>8269</v>
      </c>
    </row>
    <row r="3505" spans="1:17" ht="45" hidden="1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s="9">
        <f t="shared" si="162"/>
        <v>42545.478333333333</v>
      </c>
      <c r="L3505" s="9">
        <f t="shared" si="163"/>
        <v>42575.478333333333</v>
      </c>
      <c r="M3505" s="10">
        <f t="shared" si="164"/>
        <v>2016</v>
      </c>
      <c r="N3505" t="b">
        <v>0</v>
      </c>
      <c r="O3505">
        <v>38</v>
      </c>
      <c r="P3505" t="b">
        <v>1</v>
      </c>
      <c r="Q3505" t="s">
        <v>8269</v>
      </c>
    </row>
    <row r="3506" spans="1:17" ht="60" hidden="1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s="9">
        <f t="shared" si="162"/>
        <v>42297.748738425929</v>
      </c>
      <c r="L3506" s="9">
        <f t="shared" si="163"/>
        <v>42327.790405092594</v>
      </c>
      <c r="M3506" s="10">
        <f t="shared" si="164"/>
        <v>2015</v>
      </c>
      <c r="N3506" t="b">
        <v>0</v>
      </c>
      <c r="O3506">
        <v>8</v>
      </c>
      <c r="P3506" t="b">
        <v>1</v>
      </c>
      <c r="Q3506" t="s">
        <v>8269</v>
      </c>
    </row>
    <row r="3507" spans="1:17" ht="90" hidden="1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s="9">
        <f t="shared" si="162"/>
        <v>41760.935706018521</v>
      </c>
      <c r="L3507" s="9">
        <f t="shared" si="163"/>
        <v>41772.166666666664</v>
      </c>
      <c r="M3507" s="10">
        <f t="shared" si="164"/>
        <v>2014</v>
      </c>
      <c r="N3507" t="b">
        <v>0</v>
      </c>
      <c r="O3507">
        <v>39</v>
      </c>
      <c r="P3507" t="b">
        <v>1</v>
      </c>
      <c r="Q3507" t="s">
        <v>8269</v>
      </c>
    </row>
    <row r="3508" spans="1:17" ht="60" hidden="1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s="9">
        <f t="shared" si="162"/>
        <v>41829.734259259261</v>
      </c>
      <c r="L3508" s="9">
        <f t="shared" si="163"/>
        <v>41874.734259259261</v>
      </c>
      <c r="M3508" s="10">
        <f t="shared" si="164"/>
        <v>2014</v>
      </c>
      <c r="N3508" t="b">
        <v>0</v>
      </c>
      <c r="O3508">
        <v>29</v>
      </c>
      <c r="P3508" t="b">
        <v>1</v>
      </c>
      <c r="Q3508" t="s">
        <v>8269</v>
      </c>
    </row>
    <row r="3509" spans="1:17" ht="45" hidden="1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s="9">
        <f t="shared" si="162"/>
        <v>42491.92288194444</v>
      </c>
      <c r="L3509" s="9">
        <f t="shared" si="163"/>
        <v>42521.92288194444</v>
      </c>
      <c r="M3509" s="10">
        <f t="shared" si="164"/>
        <v>2016</v>
      </c>
      <c r="N3509" t="b">
        <v>0</v>
      </c>
      <c r="O3509">
        <v>72</v>
      </c>
      <c r="P3509" t="b">
        <v>1</v>
      </c>
      <c r="Q3509" t="s">
        <v>8269</v>
      </c>
    </row>
    <row r="3510" spans="1:17" ht="60" hidden="1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s="9">
        <f t="shared" si="162"/>
        <v>42477.729780092588</v>
      </c>
      <c r="L3510" s="9">
        <f t="shared" si="163"/>
        <v>42500.875</v>
      </c>
      <c r="M3510" s="10">
        <f t="shared" si="164"/>
        <v>2016</v>
      </c>
      <c r="N3510" t="b">
        <v>0</v>
      </c>
      <c r="O3510">
        <v>15</v>
      </c>
      <c r="P3510" t="b">
        <v>1</v>
      </c>
      <c r="Q3510" t="s">
        <v>8269</v>
      </c>
    </row>
    <row r="3511" spans="1:17" ht="60" hidden="1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s="9">
        <f t="shared" si="162"/>
        <v>41950.859560185185</v>
      </c>
      <c r="L3511" s="9">
        <f t="shared" si="163"/>
        <v>41964.204861111109</v>
      </c>
      <c r="M3511" s="10">
        <f t="shared" si="164"/>
        <v>2014</v>
      </c>
      <c r="N3511" t="b">
        <v>0</v>
      </c>
      <c r="O3511">
        <v>33</v>
      </c>
      <c r="P3511" t="b">
        <v>1</v>
      </c>
      <c r="Q3511" t="s">
        <v>8269</v>
      </c>
    </row>
    <row r="3512" spans="1:17" ht="60" hidden="1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s="9">
        <f t="shared" si="162"/>
        <v>41802.62090277778</v>
      </c>
      <c r="L3512" s="9">
        <f t="shared" si="163"/>
        <v>41822.62090277778</v>
      </c>
      <c r="M3512" s="10">
        <f t="shared" si="164"/>
        <v>2014</v>
      </c>
      <c r="N3512" t="b">
        <v>0</v>
      </c>
      <c r="O3512">
        <v>15</v>
      </c>
      <c r="P3512" t="b">
        <v>1</v>
      </c>
      <c r="Q3512" t="s">
        <v>8269</v>
      </c>
    </row>
    <row r="3513" spans="1:17" ht="45" hidden="1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s="9">
        <f t="shared" si="162"/>
        <v>41927.873784722222</v>
      </c>
      <c r="L3513" s="9">
        <f t="shared" si="163"/>
        <v>41950.770833333336</v>
      </c>
      <c r="M3513" s="10">
        <f t="shared" si="164"/>
        <v>2014</v>
      </c>
      <c r="N3513" t="b">
        <v>0</v>
      </c>
      <c r="O3513">
        <v>19</v>
      </c>
      <c r="P3513" t="b">
        <v>1</v>
      </c>
      <c r="Q3513" t="s">
        <v>8269</v>
      </c>
    </row>
    <row r="3514" spans="1:17" ht="60" hidden="1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s="9">
        <f t="shared" si="162"/>
        <v>42057.536944444444</v>
      </c>
      <c r="L3514" s="9">
        <f t="shared" si="163"/>
        <v>42117.49527777778</v>
      </c>
      <c r="M3514" s="10">
        <f t="shared" si="164"/>
        <v>2015</v>
      </c>
      <c r="N3514" t="b">
        <v>0</v>
      </c>
      <c r="O3514">
        <v>17</v>
      </c>
      <c r="P3514" t="b">
        <v>1</v>
      </c>
      <c r="Q3514" t="s">
        <v>8269</v>
      </c>
    </row>
    <row r="3515" spans="1:17" ht="60" hidden="1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s="9">
        <f t="shared" si="162"/>
        <v>41781.096203703702</v>
      </c>
      <c r="L3515" s="9">
        <f t="shared" si="163"/>
        <v>41794.207638888889</v>
      </c>
      <c r="M3515" s="10">
        <f t="shared" si="164"/>
        <v>2014</v>
      </c>
      <c r="N3515" t="b">
        <v>0</v>
      </c>
      <c r="O3515">
        <v>44</v>
      </c>
      <c r="P3515" t="b">
        <v>1</v>
      </c>
      <c r="Q3515" t="s">
        <v>8269</v>
      </c>
    </row>
    <row r="3516" spans="1:17" ht="45" hidden="1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s="9">
        <f t="shared" si="162"/>
        <v>42020.846666666665</v>
      </c>
      <c r="L3516" s="9">
        <f t="shared" si="163"/>
        <v>42037.207638888889</v>
      </c>
      <c r="M3516" s="10">
        <f t="shared" si="164"/>
        <v>2015</v>
      </c>
      <c r="N3516" t="b">
        <v>0</v>
      </c>
      <c r="O3516">
        <v>10</v>
      </c>
      <c r="P3516" t="b">
        <v>1</v>
      </c>
      <c r="Q3516" t="s">
        <v>8269</v>
      </c>
    </row>
    <row r="3517" spans="1:17" ht="45" hidden="1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s="9">
        <f t="shared" si="162"/>
        <v>42125.772812499999</v>
      </c>
      <c r="L3517" s="9">
        <f t="shared" si="163"/>
        <v>42155.772812499999</v>
      </c>
      <c r="M3517" s="10">
        <f t="shared" si="164"/>
        <v>2015</v>
      </c>
      <c r="N3517" t="b">
        <v>0</v>
      </c>
      <c r="O3517">
        <v>46</v>
      </c>
      <c r="P3517" t="b">
        <v>1</v>
      </c>
      <c r="Q3517" t="s">
        <v>8269</v>
      </c>
    </row>
    <row r="3518" spans="1:17" ht="60" hidden="1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s="9">
        <f t="shared" si="162"/>
        <v>41856.010069444441</v>
      </c>
      <c r="L3518" s="9">
        <f t="shared" si="163"/>
        <v>41890.125</v>
      </c>
      <c r="M3518" s="10">
        <f t="shared" si="164"/>
        <v>2014</v>
      </c>
      <c r="N3518" t="b">
        <v>0</v>
      </c>
      <c r="O3518">
        <v>11</v>
      </c>
      <c r="P3518" t="b">
        <v>1</v>
      </c>
      <c r="Q3518" t="s">
        <v>8269</v>
      </c>
    </row>
    <row r="3519" spans="1:17" ht="45" hidden="1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s="9">
        <f t="shared" si="162"/>
        <v>41794.817523148151</v>
      </c>
      <c r="L3519" s="9">
        <f t="shared" si="163"/>
        <v>41824.458333333336</v>
      </c>
      <c r="M3519" s="10">
        <f t="shared" si="164"/>
        <v>2014</v>
      </c>
      <c r="N3519" t="b">
        <v>0</v>
      </c>
      <c r="O3519">
        <v>13</v>
      </c>
      <c r="P3519" t="b">
        <v>1</v>
      </c>
      <c r="Q3519" t="s">
        <v>8269</v>
      </c>
    </row>
    <row r="3520" spans="1:17" ht="60" hidden="1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s="9">
        <f t="shared" si="162"/>
        <v>41893.783553240741</v>
      </c>
      <c r="L3520" s="9">
        <f t="shared" si="163"/>
        <v>41914.597916666666</v>
      </c>
      <c r="M3520" s="10">
        <f t="shared" si="164"/>
        <v>2014</v>
      </c>
      <c r="N3520" t="b">
        <v>0</v>
      </c>
      <c r="O3520">
        <v>33</v>
      </c>
      <c r="P3520" t="b">
        <v>1</v>
      </c>
      <c r="Q3520" t="s">
        <v>8269</v>
      </c>
    </row>
    <row r="3521" spans="1:17" ht="45" hidden="1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s="9">
        <f t="shared" si="162"/>
        <v>42037.598958333328</v>
      </c>
      <c r="L3521" s="9">
        <f t="shared" si="163"/>
        <v>42067.598958333328</v>
      </c>
      <c r="M3521" s="10">
        <f t="shared" si="164"/>
        <v>2015</v>
      </c>
      <c r="N3521" t="b">
        <v>0</v>
      </c>
      <c r="O3521">
        <v>28</v>
      </c>
      <c r="P3521" t="b">
        <v>1</v>
      </c>
      <c r="Q3521" t="s">
        <v>8269</v>
      </c>
    </row>
    <row r="3522" spans="1:17" ht="45" hidden="1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s="9">
        <f t="shared" si="162"/>
        <v>42227.824212962965</v>
      </c>
      <c r="L3522" s="9">
        <f t="shared" si="163"/>
        <v>42253.57430555555</v>
      </c>
      <c r="M3522" s="10">
        <f t="shared" si="164"/>
        <v>2015</v>
      </c>
      <c r="N3522" t="b">
        <v>0</v>
      </c>
      <c r="O3522">
        <v>21</v>
      </c>
      <c r="P3522" t="b">
        <v>1</v>
      </c>
      <c r="Q3522" t="s">
        <v>8269</v>
      </c>
    </row>
    <row r="3523" spans="1:17" ht="60" hidden="1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s="9">
        <f t="shared" ref="K3523:K3586" si="165">(((J3523/60)/60)/24)+DATE(1970,1,1)</f>
        <v>41881.361342592594</v>
      </c>
      <c r="L3523" s="9">
        <f t="shared" ref="L3523:L3586" si="166">(((I3523/60)/60)/24)+DATE(1970,1,1)</f>
        <v>41911.361342592594</v>
      </c>
      <c r="M3523" s="10">
        <f t="shared" ref="M3523:M3586" si="167">YEAR(L3523)</f>
        <v>2014</v>
      </c>
      <c r="N3523" t="b">
        <v>0</v>
      </c>
      <c r="O3523">
        <v>13</v>
      </c>
      <c r="P3523" t="b">
        <v>1</v>
      </c>
      <c r="Q3523" t="s">
        <v>8269</v>
      </c>
    </row>
    <row r="3524" spans="1:17" ht="60" hidden="1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s="9">
        <f t="shared" si="165"/>
        <v>42234.789884259255</v>
      </c>
      <c r="L3524" s="9">
        <f t="shared" si="166"/>
        <v>42262.420833333337</v>
      </c>
      <c r="M3524" s="10">
        <f t="shared" si="167"/>
        <v>2015</v>
      </c>
      <c r="N3524" t="b">
        <v>0</v>
      </c>
      <c r="O3524">
        <v>34</v>
      </c>
      <c r="P3524" t="b">
        <v>1</v>
      </c>
      <c r="Q3524" t="s">
        <v>8269</v>
      </c>
    </row>
    <row r="3525" spans="1:17" ht="45" hidden="1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s="9">
        <f t="shared" si="165"/>
        <v>42581.397546296299</v>
      </c>
      <c r="L3525" s="9">
        <f t="shared" si="166"/>
        <v>42638.958333333328</v>
      </c>
      <c r="M3525" s="10">
        <f t="shared" si="167"/>
        <v>2016</v>
      </c>
      <c r="N3525" t="b">
        <v>0</v>
      </c>
      <c r="O3525">
        <v>80</v>
      </c>
      <c r="P3525" t="b">
        <v>1</v>
      </c>
      <c r="Q3525" t="s">
        <v>8269</v>
      </c>
    </row>
    <row r="3526" spans="1:17" ht="60" hidden="1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s="9">
        <f t="shared" si="165"/>
        <v>41880.76357638889</v>
      </c>
      <c r="L3526" s="9">
        <f t="shared" si="166"/>
        <v>41895.166666666664</v>
      </c>
      <c r="M3526" s="10">
        <f t="shared" si="167"/>
        <v>2014</v>
      </c>
      <c r="N3526" t="b">
        <v>0</v>
      </c>
      <c r="O3526">
        <v>74</v>
      </c>
      <c r="P3526" t="b">
        <v>1</v>
      </c>
      <c r="Q3526" t="s">
        <v>8269</v>
      </c>
    </row>
    <row r="3527" spans="1:17" ht="45" hidden="1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s="9">
        <f t="shared" si="165"/>
        <v>42214.6956712963</v>
      </c>
      <c r="L3527" s="9">
        <f t="shared" si="166"/>
        <v>42225.666666666672</v>
      </c>
      <c r="M3527" s="10">
        <f t="shared" si="167"/>
        <v>2015</v>
      </c>
      <c r="N3527" t="b">
        <v>0</v>
      </c>
      <c r="O3527">
        <v>7</v>
      </c>
      <c r="P3527" t="b">
        <v>1</v>
      </c>
      <c r="Q3527" t="s">
        <v>8269</v>
      </c>
    </row>
    <row r="3528" spans="1:17" ht="60" hidden="1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s="9">
        <f t="shared" si="165"/>
        <v>42460.335312499999</v>
      </c>
      <c r="L3528" s="9">
        <f t="shared" si="166"/>
        <v>42488.249305555553</v>
      </c>
      <c r="M3528" s="10">
        <f t="shared" si="167"/>
        <v>2016</v>
      </c>
      <c r="N3528" t="b">
        <v>0</v>
      </c>
      <c r="O3528">
        <v>34</v>
      </c>
      <c r="P3528" t="b">
        <v>1</v>
      </c>
      <c r="Q3528" t="s">
        <v>8269</v>
      </c>
    </row>
    <row r="3529" spans="1:17" ht="60" hidden="1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s="9">
        <f t="shared" si="165"/>
        <v>42167.023206018523</v>
      </c>
      <c r="L3529" s="9">
        <f t="shared" si="166"/>
        <v>42196.165972222225</v>
      </c>
      <c r="M3529" s="10">
        <f t="shared" si="167"/>
        <v>2015</v>
      </c>
      <c r="N3529" t="b">
        <v>0</v>
      </c>
      <c r="O3529">
        <v>86</v>
      </c>
      <c r="P3529" t="b">
        <v>1</v>
      </c>
      <c r="Q3529" t="s">
        <v>8269</v>
      </c>
    </row>
    <row r="3530" spans="1:17" ht="45" hidden="1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s="9">
        <f t="shared" si="165"/>
        <v>42733.50136574074</v>
      </c>
      <c r="L3530" s="9">
        <f t="shared" si="166"/>
        <v>42753.50136574074</v>
      </c>
      <c r="M3530" s="10">
        <f t="shared" si="167"/>
        <v>2017</v>
      </c>
      <c r="N3530" t="b">
        <v>0</v>
      </c>
      <c r="O3530">
        <v>37</v>
      </c>
      <c r="P3530" t="b">
        <v>1</v>
      </c>
      <c r="Q3530" t="s">
        <v>8269</v>
      </c>
    </row>
    <row r="3531" spans="1:17" ht="60" hidden="1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s="9">
        <f t="shared" si="165"/>
        <v>42177.761782407411</v>
      </c>
      <c r="L3531" s="9">
        <f t="shared" si="166"/>
        <v>42198.041666666672</v>
      </c>
      <c r="M3531" s="10">
        <f t="shared" si="167"/>
        <v>2015</v>
      </c>
      <c r="N3531" t="b">
        <v>0</v>
      </c>
      <c r="O3531">
        <v>18</v>
      </c>
      <c r="P3531" t="b">
        <v>1</v>
      </c>
      <c r="Q3531" t="s">
        <v>8269</v>
      </c>
    </row>
    <row r="3532" spans="1:17" ht="60" hidden="1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s="9">
        <f t="shared" si="165"/>
        <v>42442.623344907406</v>
      </c>
      <c r="L3532" s="9">
        <f t="shared" si="166"/>
        <v>42470.833333333328</v>
      </c>
      <c r="M3532" s="10">
        <f t="shared" si="167"/>
        <v>2016</v>
      </c>
      <c r="N3532" t="b">
        <v>0</v>
      </c>
      <c r="O3532">
        <v>22</v>
      </c>
      <c r="P3532" t="b">
        <v>1</v>
      </c>
      <c r="Q3532" t="s">
        <v>8269</v>
      </c>
    </row>
    <row r="3533" spans="1:17" hidden="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s="9">
        <f t="shared" si="165"/>
        <v>42521.654328703706</v>
      </c>
      <c r="L3533" s="9">
        <f t="shared" si="166"/>
        <v>42551.654328703706</v>
      </c>
      <c r="M3533" s="10">
        <f t="shared" si="167"/>
        <v>2016</v>
      </c>
      <c r="N3533" t="b">
        <v>0</v>
      </c>
      <c r="O3533">
        <v>26</v>
      </c>
      <c r="P3533" t="b">
        <v>1</v>
      </c>
      <c r="Q3533" t="s">
        <v>8269</v>
      </c>
    </row>
    <row r="3534" spans="1:17" ht="60" hidden="1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s="9">
        <f t="shared" si="165"/>
        <v>41884.599849537037</v>
      </c>
      <c r="L3534" s="9">
        <f t="shared" si="166"/>
        <v>41900.165972222225</v>
      </c>
      <c r="M3534" s="10">
        <f t="shared" si="167"/>
        <v>2014</v>
      </c>
      <c r="N3534" t="b">
        <v>0</v>
      </c>
      <c r="O3534">
        <v>27</v>
      </c>
      <c r="P3534" t="b">
        <v>1</v>
      </c>
      <c r="Q3534" t="s">
        <v>8269</v>
      </c>
    </row>
    <row r="3535" spans="1:17" ht="60" hidden="1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s="9">
        <f t="shared" si="165"/>
        <v>42289.761192129634</v>
      </c>
      <c r="L3535" s="9">
        <f t="shared" si="166"/>
        <v>42319.802858796291</v>
      </c>
      <c r="M3535" s="10">
        <f t="shared" si="167"/>
        <v>2015</v>
      </c>
      <c r="N3535" t="b">
        <v>0</v>
      </c>
      <c r="O3535">
        <v>8</v>
      </c>
      <c r="P3535" t="b">
        <v>1</v>
      </c>
      <c r="Q3535" t="s">
        <v>8269</v>
      </c>
    </row>
    <row r="3536" spans="1:17" ht="45" hidden="1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s="9">
        <f t="shared" si="165"/>
        <v>42243.6252662037</v>
      </c>
      <c r="L3536" s="9">
        <f t="shared" si="166"/>
        <v>42278.6252662037</v>
      </c>
      <c r="M3536" s="10">
        <f t="shared" si="167"/>
        <v>2015</v>
      </c>
      <c r="N3536" t="b">
        <v>0</v>
      </c>
      <c r="O3536">
        <v>204</v>
      </c>
      <c r="P3536" t="b">
        <v>1</v>
      </c>
      <c r="Q3536" t="s">
        <v>8269</v>
      </c>
    </row>
    <row r="3537" spans="1:17" ht="45" hidden="1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s="9">
        <f t="shared" si="165"/>
        <v>42248.640162037031</v>
      </c>
      <c r="L3537" s="9">
        <f t="shared" si="166"/>
        <v>42279.75</v>
      </c>
      <c r="M3537" s="10">
        <f t="shared" si="167"/>
        <v>2015</v>
      </c>
      <c r="N3537" t="b">
        <v>0</v>
      </c>
      <c r="O3537">
        <v>46</v>
      </c>
      <c r="P3537" t="b">
        <v>1</v>
      </c>
      <c r="Q3537" t="s">
        <v>8269</v>
      </c>
    </row>
    <row r="3538" spans="1:17" ht="60" hidden="1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s="9">
        <f t="shared" si="165"/>
        <v>42328.727141203708</v>
      </c>
      <c r="L3538" s="9">
        <f t="shared" si="166"/>
        <v>42358.499305555553</v>
      </c>
      <c r="M3538" s="10">
        <f t="shared" si="167"/>
        <v>2015</v>
      </c>
      <c r="N3538" t="b">
        <v>0</v>
      </c>
      <c r="O3538">
        <v>17</v>
      </c>
      <c r="P3538" t="b">
        <v>1</v>
      </c>
      <c r="Q3538" t="s">
        <v>8269</v>
      </c>
    </row>
    <row r="3539" spans="1:17" ht="60" hidden="1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s="9">
        <f t="shared" si="165"/>
        <v>41923.354351851849</v>
      </c>
      <c r="L3539" s="9">
        <f t="shared" si="166"/>
        <v>41960.332638888889</v>
      </c>
      <c r="M3539" s="10">
        <f t="shared" si="167"/>
        <v>2014</v>
      </c>
      <c r="N3539" t="b">
        <v>0</v>
      </c>
      <c r="O3539">
        <v>28</v>
      </c>
      <c r="P3539" t="b">
        <v>1</v>
      </c>
      <c r="Q3539" t="s">
        <v>8269</v>
      </c>
    </row>
    <row r="3540" spans="1:17" ht="60" hidden="1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s="9">
        <f t="shared" si="165"/>
        <v>42571.420601851853</v>
      </c>
      <c r="L3540" s="9">
        <f t="shared" si="166"/>
        <v>42599.420601851853</v>
      </c>
      <c r="M3540" s="10">
        <f t="shared" si="167"/>
        <v>2016</v>
      </c>
      <c r="N3540" t="b">
        <v>0</v>
      </c>
      <c r="O3540">
        <v>83</v>
      </c>
      <c r="P3540" t="b">
        <v>1</v>
      </c>
      <c r="Q3540" t="s">
        <v>8269</v>
      </c>
    </row>
    <row r="3541" spans="1:17" ht="60" hidden="1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s="9">
        <f t="shared" si="165"/>
        <v>42600.756041666667</v>
      </c>
      <c r="L3541" s="9">
        <f t="shared" si="166"/>
        <v>42621.756041666667</v>
      </c>
      <c r="M3541" s="10">
        <f t="shared" si="167"/>
        <v>2016</v>
      </c>
      <c r="N3541" t="b">
        <v>0</v>
      </c>
      <c r="O3541">
        <v>13</v>
      </c>
      <c r="P3541" t="b">
        <v>1</v>
      </c>
      <c r="Q3541" t="s">
        <v>8269</v>
      </c>
    </row>
    <row r="3542" spans="1:17" ht="60" hidden="1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s="9">
        <f t="shared" si="165"/>
        <v>42517.003368055557</v>
      </c>
      <c r="L3542" s="9">
        <f t="shared" si="166"/>
        <v>42547.003368055557</v>
      </c>
      <c r="M3542" s="10">
        <f t="shared" si="167"/>
        <v>2016</v>
      </c>
      <c r="N3542" t="b">
        <v>0</v>
      </c>
      <c r="O3542">
        <v>8</v>
      </c>
      <c r="P3542" t="b">
        <v>1</v>
      </c>
      <c r="Q3542" t="s">
        <v>8269</v>
      </c>
    </row>
    <row r="3543" spans="1:17" ht="60" hidden="1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s="9">
        <f t="shared" si="165"/>
        <v>42222.730034722219</v>
      </c>
      <c r="L3543" s="9">
        <f t="shared" si="166"/>
        <v>42247.730034722219</v>
      </c>
      <c r="M3543" s="10">
        <f t="shared" si="167"/>
        <v>2015</v>
      </c>
      <c r="N3543" t="b">
        <v>0</v>
      </c>
      <c r="O3543">
        <v>32</v>
      </c>
      <c r="P3543" t="b">
        <v>1</v>
      </c>
      <c r="Q3543" t="s">
        <v>8269</v>
      </c>
    </row>
    <row r="3544" spans="1:17" ht="60" hidden="1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s="9">
        <f t="shared" si="165"/>
        <v>41829.599791666667</v>
      </c>
      <c r="L3544" s="9">
        <f t="shared" si="166"/>
        <v>41889.599791666667</v>
      </c>
      <c r="M3544" s="10">
        <f t="shared" si="167"/>
        <v>2014</v>
      </c>
      <c r="N3544" t="b">
        <v>0</v>
      </c>
      <c r="O3544">
        <v>85</v>
      </c>
      <c r="P3544" t="b">
        <v>1</v>
      </c>
      <c r="Q3544" t="s">
        <v>8269</v>
      </c>
    </row>
    <row r="3545" spans="1:17" ht="45" hidden="1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s="9">
        <f t="shared" si="165"/>
        <v>42150.755312499998</v>
      </c>
      <c r="L3545" s="9">
        <f t="shared" si="166"/>
        <v>42180.755312499998</v>
      </c>
      <c r="M3545" s="10">
        <f t="shared" si="167"/>
        <v>2015</v>
      </c>
      <c r="N3545" t="b">
        <v>0</v>
      </c>
      <c r="O3545">
        <v>29</v>
      </c>
      <c r="P3545" t="b">
        <v>1</v>
      </c>
      <c r="Q3545" t="s">
        <v>8269</v>
      </c>
    </row>
    <row r="3546" spans="1:17" ht="45" hidden="1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s="9">
        <f t="shared" si="165"/>
        <v>42040.831678240742</v>
      </c>
      <c r="L3546" s="9">
        <f t="shared" si="166"/>
        <v>42070.831678240742</v>
      </c>
      <c r="M3546" s="10">
        <f t="shared" si="167"/>
        <v>2015</v>
      </c>
      <c r="N3546" t="b">
        <v>0</v>
      </c>
      <c r="O3546">
        <v>24</v>
      </c>
      <c r="P3546" t="b">
        <v>1</v>
      </c>
      <c r="Q3546" t="s">
        <v>8269</v>
      </c>
    </row>
    <row r="3547" spans="1:17" ht="60" hidden="1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s="9">
        <f t="shared" si="165"/>
        <v>42075.807395833333</v>
      </c>
      <c r="L3547" s="9">
        <f t="shared" si="166"/>
        <v>42105.807395833333</v>
      </c>
      <c r="M3547" s="10">
        <f t="shared" si="167"/>
        <v>2015</v>
      </c>
      <c r="N3547" t="b">
        <v>0</v>
      </c>
      <c r="O3547">
        <v>8</v>
      </c>
      <c r="P3547" t="b">
        <v>1</v>
      </c>
      <c r="Q3547" t="s">
        <v>8269</v>
      </c>
    </row>
    <row r="3548" spans="1:17" ht="60" hidden="1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s="9">
        <f t="shared" si="165"/>
        <v>42073.660694444443</v>
      </c>
      <c r="L3548" s="9">
        <f t="shared" si="166"/>
        <v>42095.165972222225</v>
      </c>
      <c r="M3548" s="10">
        <f t="shared" si="167"/>
        <v>2015</v>
      </c>
      <c r="N3548" t="b">
        <v>0</v>
      </c>
      <c r="O3548">
        <v>19</v>
      </c>
      <c r="P3548" t="b">
        <v>1</v>
      </c>
      <c r="Q3548" t="s">
        <v>8269</v>
      </c>
    </row>
    <row r="3549" spans="1:17" ht="45" hidden="1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s="9">
        <f t="shared" si="165"/>
        <v>42480.078715277778</v>
      </c>
      <c r="L3549" s="9">
        <f t="shared" si="166"/>
        <v>42504.165972222225</v>
      </c>
      <c r="M3549" s="10">
        <f t="shared" si="167"/>
        <v>2016</v>
      </c>
      <c r="N3549" t="b">
        <v>0</v>
      </c>
      <c r="O3549">
        <v>336</v>
      </c>
      <c r="P3549" t="b">
        <v>1</v>
      </c>
      <c r="Q3549" t="s">
        <v>8269</v>
      </c>
    </row>
    <row r="3550" spans="1:17" ht="45" hidden="1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s="9">
        <f t="shared" si="165"/>
        <v>42411.942291666666</v>
      </c>
      <c r="L3550" s="9">
        <f t="shared" si="166"/>
        <v>42434.041666666672</v>
      </c>
      <c r="M3550" s="10">
        <f t="shared" si="167"/>
        <v>2016</v>
      </c>
      <c r="N3550" t="b">
        <v>0</v>
      </c>
      <c r="O3550">
        <v>13</v>
      </c>
      <c r="P3550" t="b">
        <v>1</v>
      </c>
      <c r="Q3550" t="s">
        <v>8269</v>
      </c>
    </row>
    <row r="3551" spans="1:17" ht="60" hidden="1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s="9">
        <f t="shared" si="165"/>
        <v>42223.394363425927</v>
      </c>
      <c r="L3551" s="9">
        <f t="shared" si="166"/>
        <v>42251.394363425927</v>
      </c>
      <c r="M3551" s="10">
        <f t="shared" si="167"/>
        <v>2015</v>
      </c>
      <c r="N3551" t="b">
        <v>0</v>
      </c>
      <c r="O3551">
        <v>42</v>
      </c>
      <c r="P3551" t="b">
        <v>1</v>
      </c>
      <c r="Q3551" t="s">
        <v>8269</v>
      </c>
    </row>
    <row r="3552" spans="1:17" ht="60" hidden="1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s="9">
        <f t="shared" si="165"/>
        <v>42462.893495370372</v>
      </c>
      <c r="L3552" s="9">
        <f t="shared" si="166"/>
        <v>42492.893495370372</v>
      </c>
      <c r="M3552" s="10">
        <f t="shared" si="167"/>
        <v>2016</v>
      </c>
      <c r="N3552" t="b">
        <v>0</v>
      </c>
      <c r="O3552">
        <v>64</v>
      </c>
      <c r="P3552" t="b">
        <v>1</v>
      </c>
      <c r="Q3552" t="s">
        <v>8269</v>
      </c>
    </row>
    <row r="3553" spans="1:17" ht="60" hidden="1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s="9">
        <f t="shared" si="165"/>
        <v>41753.515856481477</v>
      </c>
      <c r="L3553" s="9">
        <f t="shared" si="166"/>
        <v>41781.921527777777</v>
      </c>
      <c r="M3553" s="10">
        <f t="shared" si="167"/>
        <v>2014</v>
      </c>
      <c r="N3553" t="b">
        <v>0</v>
      </c>
      <c r="O3553">
        <v>25</v>
      </c>
      <c r="P3553" t="b">
        <v>1</v>
      </c>
      <c r="Q3553" t="s">
        <v>8269</v>
      </c>
    </row>
    <row r="3554" spans="1:17" ht="60" hidden="1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s="9">
        <f t="shared" si="165"/>
        <v>41788.587083333332</v>
      </c>
      <c r="L3554" s="9">
        <f t="shared" si="166"/>
        <v>41818.587083333332</v>
      </c>
      <c r="M3554" s="10">
        <f t="shared" si="167"/>
        <v>2014</v>
      </c>
      <c r="N3554" t="b">
        <v>0</v>
      </c>
      <c r="O3554">
        <v>20</v>
      </c>
      <c r="P3554" t="b">
        <v>1</v>
      </c>
      <c r="Q3554" t="s">
        <v>8269</v>
      </c>
    </row>
    <row r="3555" spans="1:17" ht="60" hidden="1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s="9">
        <f t="shared" si="165"/>
        <v>42196.028703703705</v>
      </c>
      <c r="L3555" s="9">
        <f t="shared" si="166"/>
        <v>42228</v>
      </c>
      <c r="M3555" s="10">
        <f t="shared" si="167"/>
        <v>2015</v>
      </c>
      <c r="N3555" t="b">
        <v>0</v>
      </c>
      <c r="O3555">
        <v>104</v>
      </c>
      <c r="P3555" t="b">
        <v>1</v>
      </c>
      <c r="Q3555" t="s">
        <v>8269</v>
      </c>
    </row>
    <row r="3556" spans="1:17" ht="45" hidden="1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s="9">
        <f t="shared" si="165"/>
        <v>42016.050451388888</v>
      </c>
      <c r="L3556" s="9">
        <f t="shared" si="166"/>
        <v>42046.708333333328</v>
      </c>
      <c r="M3556" s="10">
        <f t="shared" si="167"/>
        <v>2015</v>
      </c>
      <c r="N3556" t="b">
        <v>0</v>
      </c>
      <c r="O3556">
        <v>53</v>
      </c>
      <c r="P3556" t="b">
        <v>1</v>
      </c>
      <c r="Q3556" t="s">
        <v>8269</v>
      </c>
    </row>
    <row r="3557" spans="1:17" ht="60" hidden="1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s="9">
        <f t="shared" si="165"/>
        <v>42661.442060185189</v>
      </c>
      <c r="L3557" s="9">
        <f t="shared" si="166"/>
        <v>42691.483726851846</v>
      </c>
      <c r="M3557" s="10">
        <f t="shared" si="167"/>
        <v>2016</v>
      </c>
      <c r="N3557" t="b">
        <v>0</v>
      </c>
      <c r="O3557">
        <v>14</v>
      </c>
      <c r="P3557" t="b">
        <v>1</v>
      </c>
      <c r="Q3557" t="s">
        <v>8269</v>
      </c>
    </row>
    <row r="3558" spans="1:17" ht="60" hidden="1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s="9">
        <f t="shared" si="165"/>
        <v>41808.649583333332</v>
      </c>
      <c r="L3558" s="9">
        <f t="shared" si="166"/>
        <v>41868.649583333332</v>
      </c>
      <c r="M3558" s="10">
        <f t="shared" si="167"/>
        <v>2014</v>
      </c>
      <c r="N3558" t="b">
        <v>0</v>
      </c>
      <c r="O3558">
        <v>20</v>
      </c>
      <c r="P3558" t="b">
        <v>1</v>
      </c>
      <c r="Q3558" t="s">
        <v>8269</v>
      </c>
    </row>
    <row r="3559" spans="1:17" ht="60" hidden="1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s="9">
        <f t="shared" si="165"/>
        <v>41730.276747685188</v>
      </c>
      <c r="L3559" s="9">
        <f t="shared" si="166"/>
        <v>41764.276747685188</v>
      </c>
      <c r="M3559" s="10">
        <f t="shared" si="167"/>
        <v>2014</v>
      </c>
      <c r="N3559" t="b">
        <v>0</v>
      </c>
      <c r="O3559">
        <v>558</v>
      </c>
      <c r="P3559" t="b">
        <v>1</v>
      </c>
      <c r="Q3559" t="s">
        <v>8269</v>
      </c>
    </row>
    <row r="3560" spans="1:17" ht="45" hidden="1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s="9">
        <f t="shared" si="165"/>
        <v>42139.816840277781</v>
      </c>
      <c r="L3560" s="9">
        <f t="shared" si="166"/>
        <v>42181.875</v>
      </c>
      <c r="M3560" s="10">
        <f t="shared" si="167"/>
        <v>2015</v>
      </c>
      <c r="N3560" t="b">
        <v>0</v>
      </c>
      <c r="O3560">
        <v>22</v>
      </c>
      <c r="P3560" t="b">
        <v>1</v>
      </c>
      <c r="Q3560" t="s">
        <v>8269</v>
      </c>
    </row>
    <row r="3561" spans="1:17" ht="60" hidden="1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s="9">
        <f t="shared" si="165"/>
        <v>42194.096157407403</v>
      </c>
      <c r="L3561" s="9">
        <f t="shared" si="166"/>
        <v>42216.373611111107</v>
      </c>
      <c r="M3561" s="10">
        <f t="shared" si="167"/>
        <v>2015</v>
      </c>
      <c r="N3561" t="b">
        <v>0</v>
      </c>
      <c r="O3561">
        <v>24</v>
      </c>
      <c r="P3561" t="b">
        <v>1</v>
      </c>
      <c r="Q3561" t="s">
        <v>8269</v>
      </c>
    </row>
    <row r="3562" spans="1:17" ht="60" hidden="1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s="9">
        <f t="shared" si="165"/>
        <v>42115.889652777783</v>
      </c>
      <c r="L3562" s="9">
        <f t="shared" si="166"/>
        <v>42151.114583333328</v>
      </c>
      <c r="M3562" s="10">
        <f t="shared" si="167"/>
        <v>2015</v>
      </c>
      <c r="N3562" t="b">
        <v>0</v>
      </c>
      <c r="O3562">
        <v>74</v>
      </c>
      <c r="P3562" t="b">
        <v>1</v>
      </c>
      <c r="Q3562" t="s">
        <v>8269</v>
      </c>
    </row>
    <row r="3563" spans="1:17" ht="120" hidden="1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s="9">
        <f t="shared" si="165"/>
        <v>42203.680300925931</v>
      </c>
      <c r="L3563" s="9">
        <f t="shared" si="166"/>
        <v>42221.774999999994</v>
      </c>
      <c r="M3563" s="10">
        <f t="shared" si="167"/>
        <v>2015</v>
      </c>
      <c r="N3563" t="b">
        <v>0</v>
      </c>
      <c r="O3563">
        <v>54</v>
      </c>
      <c r="P3563" t="b">
        <v>1</v>
      </c>
      <c r="Q3563" t="s">
        <v>8269</v>
      </c>
    </row>
    <row r="3564" spans="1:17" ht="60" hidden="1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s="9">
        <f t="shared" si="165"/>
        <v>42433.761886574073</v>
      </c>
      <c r="L3564" s="9">
        <f t="shared" si="166"/>
        <v>42442.916666666672</v>
      </c>
      <c r="M3564" s="10">
        <f t="shared" si="167"/>
        <v>2016</v>
      </c>
      <c r="N3564" t="b">
        <v>0</v>
      </c>
      <c r="O3564">
        <v>31</v>
      </c>
      <c r="P3564" t="b">
        <v>1</v>
      </c>
      <c r="Q3564" t="s">
        <v>8269</v>
      </c>
    </row>
    <row r="3565" spans="1:17" ht="60" hidden="1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s="9">
        <f t="shared" si="165"/>
        <v>42555.671944444446</v>
      </c>
      <c r="L3565" s="9">
        <f t="shared" si="166"/>
        <v>42583.791666666672</v>
      </c>
      <c r="M3565" s="10">
        <f t="shared" si="167"/>
        <v>2016</v>
      </c>
      <c r="N3565" t="b">
        <v>0</v>
      </c>
      <c r="O3565">
        <v>25</v>
      </c>
      <c r="P3565" t="b">
        <v>1</v>
      </c>
      <c r="Q3565" t="s">
        <v>8269</v>
      </c>
    </row>
    <row r="3566" spans="1:17" ht="45" hidden="1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s="9">
        <f t="shared" si="165"/>
        <v>42236.623252314821</v>
      </c>
      <c r="L3566" s="9">
        <f t="shared" si="166"/>
        <v>42282.666666666672</v>
      </c>
      <c r="M3566" s="10">
        <f t="shared" si="167"/>
        <v>2015</v>
      </c>
      <c r="N3566" t="b">
        <v>0</v>
      </c>
      <c r="O3566">
        <v>17</v>
      </c>
      <c r="P3566" t="b">
        <v>1</v>
      </c>
      <c r="Q3566" t="s">
        <v>8269</v>
      </c>
    </row>
    <row r="3567" spans="1:17" ht="60" hidden="1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s="9">
        <f t="shared" si="165"/>
        <v>41974.743148148147</v>
      </c>
      <c r="L3567" s="9">
        <f t="shared" si="166"/>
        <v>42004.743148148147</v>
      </c>
      <c r="M3567" s="10">
        <f t="shared" si="167"/>
        <v>2014</v>
      </c>
      <c r="N3567" t="b">
        <v>0</v>
      </c>
      <c r="O3567">
        <v>12</v>
      </c>
      <c r="P3567" t="b">
        <v>1</v>
      </c>
      <c r="Q3567" t="s">
        <v>8269</v>
      </c>
    </row>
    <row r="3568" spans="1:17" ht="60" hidden="1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s="9">
        <f t="shared" si="165"/>
        <v>41997.507905092592</v>
      </c>
      <c r="L3568" s="9">
        <f t="shared" si="166"/>
        <v>42027.507905092592</v>
      </c>
      <c r="M3568" s="10">
        <f t="shared" si="167"/>
        <v>2015</v>
      </c>
      <c r="N3568" t="b">
        <v>0</v>
      </c>
      <c r="O3568">
        <v>38</v>
      </c>
      <c r="P3568" t="b">
        <v>1</v>
      </c>
      <c r="Q3568" t="s">
        <v>8269</v>
      </c>
    </row>
    <row r="3569" spans="1:17" ht="60" hidden="1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s="9">
        <f t="shared" si="165"/>
        <v>42135.810694444444</v>
      </c>
      <c r="L3569" s="9">
        <f t="shared" si="166"/>
        <v>42165.810694444444</v>
      </c>
      <c r="M3569" s="10">
        <f t="shared" si="167"/>
        <v>2015</v>
      </c>
      <c r="N3569" t="b">
        <v>0</v>
      </c>
      <c r="O3569">
        <v>41</v>
      </c>
      <c r="P3569" t="b">
        <v>1</v>
      </c>
      <c r="Q3569" t="s">
        <v>8269</v>
      </c>
    </row>
    <row r="3570" spans="1:17" ht="45" hidden="1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s="9">
        <f t="shared" si="165"/>
        <v>41869.740671296298</v>
      </c>
      <c r="L3570" s="9">
        <f t="shared" si="166"/>
        <v>41899.740671296298</v>
      </c>
      <c r="M3570" s="10">
        <f t="shared" si="167"/>
        <v>2014</v>
      </c>
      <c r="N3570" t="b">
        <v>0</v>
      </c>
      <c r="O3570">
        <v>19</v>
      </c>
      <c r="P3570" t="b">
        <v>1</v>
      </c>
      <c r="Q3570" t="s">
        <v>8269</v>
      </c>
    </row>
    <row r="3571" spans="1:17" ht="45" hidden="1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s="9">
        <f t="shared" si="165"/>
        <v>41982.688611111109</v>
      </c>
      <c r="L3571" s="9">
        <f t="shared" si="166"/>
        <v>42012.688611111109</v>
      </c>
      <c r="M3571" s="10">
        <f t="shared" si="167"/>
        <v>2015</v>
      </c>
      <c r="N3571" t="b">
        <v>0</v>
      </c>
      <c r="O3571">
        <v>41</v>
      </c>
      <c r="P3571" t="b">
        <v>1</v>
      </c>
      <c r="Q3571" t="s">
        <v>8269</v>
      </c>
    </row>
    <row r="3572" spans="1:17" ht="45" hidden="1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s="9">
        <f t="shared" si="165"/>
        <v>41976.331979166673</v>
      </c>
      <c r="L3572" s="9">
        <f t="shared" si="166"/>
        <v>42004.291666666672</v>
      </c>
      <c r="M3572" s="10">
        <f t="shared" si="167"/>
        <v>2014</v>
      </c>
      <c r="N3572" t="b">
        <v>0</v>
      </c>
      <c r="O3572">
        <v>26</v>
      </c>
      <c r="P3572" t="b">
        <v>1</v>
      </c>
      <c r="Q3572" t="s">
        <v>8269</v>
      </c>
    </row>
    <row r="3573" spans="1:17" ht="45" hidden="1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s="9">
        <f t="shared" si="165"/>
        <v>41912.858946759261</v>
      </c>
      <c r="L3573" s="9">
        <f t="shared" si="166"/>
        <v>41942.858946759261</v>
      </c>
      <c r="M3573" s="10">
        <f t="shared" si="167"/>
        <v>2014</v>
      </c>
      <c r="N3573" t="b">
        <v>0</v>
      </c>
      <c r="O3573">
        <v>25</v>
      </c>
      <c r="P3573" t="b">
        <v>1</v>
      </c>
      <c r="Q3573" t="s">
        <v>8269</v>
      </c>
    </row>
    <row r="3574" spans="1:17" ht="30" hidden="1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s="9">
        <f t="shared" si="165"/>
        <v>42146.570393518516</v>
      </c>
      <c r="L3574" s="9">
        <f t="shared" si="166"/>
        <v>42176.570393518516</v>
      </c>
      <c r="M3574" s="10">
        <f t="shared" si="167"/>
        <v>2015</v>
      </c>
      <c r="N3574" t="b">
        <v>0</v>
      </c>
      <c r="O3574">
        <v>9</v>
      </c>
      <c r="P3574" t="b">
        <v>1</v>
      </c>
      <c r="Q3574" t="s">
        <v>8269</v>
      </c>
    </row>
    <row r="3575" spans="1:17" ht="45" hidden="1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s="9">
        <f t="shared" si="165"/>
        <v>41921.375532407408</v>
      </c>
      <c r="L3575" s="9">
        <f t="shared" si="166"/>
        <v>41951.417199074072</v>
      </c>
      <c r="M3575" s="10">
        <f t="shared" si="167"/>
        <v>2014</v>
      </c>
      <c r="N3575" t="b">
        <v>0</v>
      </c>
      <c r="O3575">
        <v>78</v>
      </c>
      <c r="P3575" t="b">
        <v>1</v>
      </c>
      <c r="Q3575" t="s">
        <v>8269</v>
      </c>
    </row>
    <row r="3576" spans="1:17" ht="60" hidden="1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s="9">
        <f t="shared" si="165"/>
        <v>41926.942685185182</v>
      </c>
      <c r="L3576" s="9">
        <f t="shared" si="166"/>
        <v>41956.984351851846</v>
      </c>
      <c r="M3576" s="10">
        <f t="shared" si="167"/>
        <v>2014</v>
      </c>
      <c r="N3576" t="b">
        <v>0</v>
      </c>
      <c r="O3576">
        <v>45</v>
      </c>
      <c r="P3576" t="b">
        <v>1</v>
      </c>
      <c r="Q3576" t="s">
        <v>8269</v>
      </c>
    </row>
    <row r="3577" spans="1:17" ht="60" hidden="1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s="9">
        <f t="shared" si="165"/>
        <v>42561.783877314811</v>
      </c>
      <c r="L3577" s="9">
        <f t="shared" si="166"/>
        <v>42593.165972222225</v>
      </c>
      <c r="M3577" s="10">
        <f t="shared" si="167"/>
        <v>2016</v>
      </c>
      <c r="N3577" t="b">
        <v>0</v>
      </c>
      <c r="O3577">
        <v>102</v>
      </c>
      <c r="P3577" t="b">
        <v>1</v>
      </c>
      <c r="Q3577" t="s">
        <v>8269</v>
      </c>
    </row>
    <row r="3578" spans="1:17" ht="45" hidden="1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s="9">
        <f t="shared" si="165"/>
        <v>42649.54923611111</v>
      </c>
      <c r="L3578" s="9">
        <f t="shared" si="166"/>
        <v>42709.590902777782</v>
      </c>
      <c r="M3578" s="10">
        <f t="shared" si="167"/>
        <v>2016</v>
      </c>
      <c r="N3578" t="b">
        <v>0</v>
      </c>
      <c r="O3578">
        <v>5</v>
      </c>
      <c r="P3578" t="b">
        <v>1</v>
      </c>
      <c r="Q3578" t="s">
        <v>8269</v>
      </c>
    </row>
    <row r="3579" spans="1:17" ht="45" hidden="1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s="9">
        <f t="shared" si="165"/>
        <v>42093.786840277782</v>
      </c>
      <c r="L3579" s="9">
        <f t="shared" si="166"/>
        <v>42120.26944444445</v>
      </c>
      <c r="M3579" s="10">
        <f t="shared" si="167"/>
        <v>2015</v>
      </c>
      <c r="N3579" t="b">
        <v>0</v>
      </c>
      <c r="O3579">
        <v>27</v>
      </c>
      <c r="P3579" t="b">
        <v>1</v>
      </c>
      <c r="Q3579" t="s">
        <v>8269</v>
      </c>
    </row>
    <row r="3580" spans="1:17" ht="45" hidden="1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s="9">
        <f t="shared" si="165"/>
        <v>42460.733530092592</v>
      </c>
      <c r="L3580" s="9">
        <f t="shared" si="166"/>
        <v>42490.733530092592</v>
      </c>
      <c r="M3580" s="10">
        <f t="shared" si="167"/>
        <v>2016</v>
      </c>
      <c r="N3580" t="b">
        <v>0</v>
      </c>
      <c r="O3580">
        <v>37</v>
      </c>
      <c r="P3580" t="b">
        <v>1</v>
      </c>
      <c r="Q3580" t="s">
        <v>8269</v>
      </c>
    </row>
    <row r="3581" spans="1:17" ht="60" hidden="1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s="9">
        <f t="shared" si="165"/>
        <v>42430.762222222227</v>
      </c>
      <c r="L3581" s="9">
        <f t="shared" si="166"/>
        <v>42460.720555555556</v>
      </c>
      <c r="M3581" s="10">
        <f t="shared" si="167"/>
        <v>2016</v>
      </c>
      <c r="N3581" t="b">
        <v>0</v>
      </c>
      <c r="O3581">
        <v>14</v>
      </c>
      <c r="P3581" t="b">
        <v>1</v>
      </c>
      <c r="Q3581" t="s">
        <v>8269</v>
      </c>
    </row>
    <row r="3582" spans="1:17" ht="45" hidden="1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s="9">
        <f t="shared" si="165"/>
        <v>42026.176180555558</v>
      </c>
      <c r="L3582" s="9">
        <f t="shared" si="166"/>
        <v>42064.207638888889</v>
      </c>
      <c r="M3582" s="10">
        <f t="shared" si="167"/>
        <v>2015</v>
      </c>
      <c r="N3582" t="b">
        <v>0</v>
      </c>
      <c r="O3582">
        <v>27</v>
      </c>
      <c r="P3582" t="b">
        <v>1</v>
      </c>
      <c r="Q3582" t="s">
        <v>8269</v>
      </c>
    </row>
    <row r="3583" spans="1:17" ht="60" hidden="1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s="9">
        <f t="shared" si="165"/>
        <v>41836.471180555556</v>
      </c>
      <c r="L3583" s="9">
        <f t="shared" si="166"/>
        <v>41850.471180555556</v>
      </c>
      <c r="M3583" s="10">
        <f t="shared" si="167"/>
        <v>2014</v>
      </c>
      <c r="N3583" t="b">
        <v>0</v>
      </c>
      <c r="O3583">
        <v>45</v>
      </c>
      <c r="P3583" t="b">
        <v>1</v>
      </c>
      <c r="Q3583" t="s">
        <v>8269</v>
      </c>
    </row>
    <row r="3584" spans="1:17" ht="45" hidden="1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s="9">
        <f t="shared" si="165"/>
        <v>42451.095856481479</v>
      </c>
      <c r="L3584" s="9">
        <f t="shared" si="166"/>
        <v>42465.095856481479</v>
      </c>
      <c r="M3584" s="10">
        <f t="shared" si="167"/>
        <v>2016</v>
      </c>
      <c r="N3584" t="b">
        <v>0</v>
      </c>
      <c r="O3584">
        <v>49</v>
      </c>
      <c r="P3584" t="b">
        <v>1</v>
      </c>
      <c r="Q3584" t="s">
        <v>8269</v>
      </c>
    </row>
    <row r="3585" spans="1:17" ht="60" hidden="1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s="9">
        <f t="shared" si="165"/>
        <v>42418.425983796296</v>
      </c>
      <c r="L3585" s="9">
        <f t="shared" si="166"/>
        <v>42478.384317129632</v>
      </c>
      <c r="M3585" s="10">
        <f t="shared" si="167"/>
        <v>2016</v>
      </c>
      <c r="N3585" t="b">
        <v>0</v>
      </c>
      <c r="O3585">
        <v>24</v>
      </c>
      <c r="P3585" t="b">
        <v>1</v>
      </c>
      <c r="Q3585" t="s">
        <v>8269</v>
      </c>
    </row>
    <row r="3586" spans="1:17" ht="90" hidden="1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s="9">
        <f t="shared" si="165"/>
        <v>42168.316481481481</v>
      </c>
      <c r="L3586" s="9">
        <f t="shared" si="166"/>
        <v>42198.316481481481</v>
      </c>
      <c r="M3586" s="10">
        <f t="shared" si="167"/>
        <v>2015</v>
      </c>
      <c r="N3586" t="b">
        <v>0</v>
      </c>
      <c r="O3586">
        <v>112</v>
      </c>
      <c r="P3586" t="b">
        <v>1</v>
      </c>
      <c r="Q3586" t="s">
        <v>8269</v>
      </c>
    </row>
    <row r="3587" spans="1:17" ht="45" hidden="1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s="9">
        <f t="shared" ref="K3587:K3650" si="168">(((J3587/60)/60)/24)+DATE(1970,1,1)</f>
        <v>41964.716319444444</v>
      </c>
      <c r="L3587" s="9">
        <f t="shared" ref="L3587:L3650" si="169">(((I3587/60)/60)/24)+DATE(1970,1,1)</f>
        <v>41994.716319444444</v>
      </c>
      <c r="M3587" s="10">
        <f t="shared" ref="M3587:M3650" si="170">YEAR(L3587)</f>
        <v>2014</v>
      </c>
      <c r="N3587" t="b">
        <v>0</v>
      </c>
      <c r="O3587">
        <v>23</v>
      </c>
      <c r="P3587" t="b">
        <v>1</v>
      </c>
      <c r="Q3587" t="s">
        <v>8269</v>
      </c>
    </row>
    <row r="3588" spans="1:17" ht="30" hidden="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s="9">
        <f t="shared" si="168"/>
        <v>42576.697569444441</v>
      </c>
      <c r="L3588" s="9">
        <f t="shared" si="169"/>
        <v>42636.697569444441</v>
      </c>
      <c r="M3588" s="10">
        <f t="shared" si="170"/>
        <v>2016</v>
      </c>
      <c r="N3588" t="b">
        <v>0</v>
      </c>
      <c r="O3588">
        <v>54</v>
      </c>
      <c r="P3588" t="b">
        <v>1</v>
      </c>
      <c r="Q3588" t="s">
        <v>8269</v>
      </c>
    </row>
    <row r="3589" spans="1:17" ht="45" hidden="1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s="9">
        <f t="shared" si="168"/>
        <v>42503.539976851855</v>
      </c>
      <c r="L3589" s="9">
        <f t="shared" si="169"/>
        <v>42548.791666666672</v>
      </c>
      <c r="M3589" s="10">
        <f t="shared" si="170"/>
        <v>2016</v>
      </c>
      <c r="N3589" t="b">
        <v>0</v>
      </c>
      <c r="O3589">
        <v>28</v>
      </c>
      <c r="P3589" t="b">
        <v>1</v>
      </c>
      <c r="Q3589" t="s">
        <v>8269</v>
      </c>
    </row>
    <row r="3590" spans="1:17" ht="45" hidden="1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s="9">
        <f t="shared" si="168"/>
        <v>42101.828819444447</v>
      </c>
      <c r="L3590" s="9">
        <f t="shared" si="169"/>
        <v>42123.958333333328</v>
      </c>
      <c r="M3590" s="10">
        <f t="shared" si="170"/>
        <v>2015</v>
      </c>
      <c r="N3590" t="b">
        <v>0</v>
      </c>
      <c r="O3590">
        <v>11</v>
      </c>
      <c r="P3590" t="b">
        <v>1</v>
      </c>
      <c r="Q3590" t="s">
        <v>8269</v>
      </c>
    </row>
    <row r="3591" spans="1:17" ht="45" hidden="1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s="9">
        <f t="shared" si="168"/>
        <v>42125.647534722222</v>
      </c>
      <c r="L3591" s="9">
        <f t="shared" si="169"/>
        <v>42150.647534722222</v>
      </c>
      <c r="M3591" s="10">
        <f t="shared" si="170"/>
        <v>2015</v>
      </c>
      <c r="N3591" t="b">
        <v>0</v>
      </c>
      <c r="O3591">
        <v>62</v>
      </c>
      <c r="P3591" t="b">
        <v>1</v>
      </c>
      <c r="Q3591" t="s">
        <v>8269</v>
      </c>
    </row>
    <row r="3592" spans="1:17" ht="60" hidden="1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s="9">
        <f t="shared" si="168"/>
        <v>41902.333726851852</v>
      </c>
      <c r="L3592" s="9">
        <f t="shared" si="169"/>
        <v>41932.333726851852</v>
      </c>
      <c r="M3592" s="10">
        <f t="shared" si="170"/>
        <v>2014</v>
      </c>
      <c r="N3592" t="b">
        <v>0</v>
      </c>
      <c r="O3592">
        <v>73</v>
      </c>
      <c r="P3592" t="b">
        <v>1</v>
      </c>
      <c r="Q3592" t="s">
        <v>8269</v>
      </c>
    </row>
    <row r="3593" spans="1:17" ht="60" hidden="1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s="9">
        <f t="shared" si="168"/>
        <v>42003.948425925926</v>
      </c>
      <c r="L3593" s="9">
        <f t="shared" si="169"/>
        <v>42028.207638888889</v>
      </c>
      <c r="M3593" s="10">
        <f t="shared" si="170"/>
        <v>2015</v>
      </c>
      <c r="N3593" t="b">
        <v>0</v>
      </c>
      <c r="O3593">
        <v>18</v>
      </c>
      <c r="P3593" t="b">
        <v>1</v>
      </c>
      <c r="Q3593" t="s">
        <v>8269</v>
      </c>
    </row>
    <row r="3594" spans="1:17" ht="45" hidden="1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s="9">
        <f t="shared" si="168"/>
        <v>41988.829942129625</v>
      </c>
      <c r="L3594" s="9">
        <f t="shared" si="169"/>
        <v>42046.207638888889</v>
      </c>
      <c r="M3594" s="10">
        <f t="shared" si="170"/>
        <v>2015</v>
      </c>
      <c r="N3594" t="b">
        <v>0</v>
      </c>
      <c r="O3594">
        <v>35</v>
      </c>
      <c r="P3594" t="b">
        <v>1</v>
      </c>
      <c r="Q3594" t="s">
        <v>8269</v>
      </c>
    </row>
    <row r="3595" spans="1:17" ht="45" hidden="1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s="9">
        <f t="shared" si="168"/>
        <v>41974.898599537039</v>
      </c>
      <c r="L3595" s="9">
        <f t="shared" si="169"/>
        <v>42009.851388888885</v>
      </c>
      <c r="M3595" s="10">
        <f t="shared" si="170"/>
        <v>2015</v>
      </c>
      <c r="N3595" t="b">
        <v>0</v>
      </c>
      <c r="O3595">
        <v>43</v>
      </c>
      <c r="P3595" t="b">
        <v>1</v>
      </c>
      <c r="Q3595" t="s">
        <v>8269</v>
      </c>
    </row>
    <row r="3596" spans="1:17" ht="60" hidden="1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s="9">
        <f t="shared" si="168"/>
        <v>42592.066921296297</v>
      </c>
      <c r="L3596" s="9">
        <f t="shared" si="169"/>
        <v>42617.066921296297</v>
      </c>
      <c r="M3596" s="10">
        <f t="shared" si="170"/>
        <v>2016</v>
      </c>
      <c r="N3596" t="b">
        <v>0</v>
      </c>
      <c r="O3596">
        <v>36</v>
      </c>
      <c r="P3596" t="b">
        <v>1</v>
      </c>
      <c r="Q3596" t="s">
        <v>8269</v>
      </c>
    </row>
    <row r="3597" spans="1:17" ht="30" hidden="1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s="9">
        <f t="shared" si="168"/>
        <v>42050.008368055554</v>
      </c>
      <c r="L3597" s="9">
        <f t="shared" si="169"/>
        <v>42076.290972222225</v>
      </c>
      <c r="M3597" s="10">
        <f t="shared" si="170"/>
        <v>2015</v>
      </c>
      <c r="N3597" t="b">
        <v>0</v>
      </c>
      <c r="O3597">
        <v>62</v>
      </c>
      <c r="P3597" t="b">
        <v>1</v>
      </c>
      <c r="Q3597" t="s">
        <v>8269</v>
      </c>
    </row>
    <row r="3598" spans="1:17" ht="45" hidden="1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s="9">
        <f t="shared" si="168"/>
        <v>41856.715069444443</v>
      </c>
      <c r="L3598" s="9">
        <f t="shared" si="169"/>
        <v>41877.715069444443</v>
      </c>
      <c r="M3598" s="10">
        <f t="shared" si="170"/>
        <v>2014</v>
      </c>
      <c r="N3598" t="b">
        <v>0</v>
      </c>
      <c r="O3598">
        <v>15</v>
      </c>
      <c r="P3598" t="b">
        <v>1</v>
      </c>
      <c r="Q3598" t="s">
        <v>8269</v>
      </c>
    </row>
    <row r="3599" spans="1:17" ht="30" hidden="1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s="9">
        <f t="shared" si="168"/>
        <v>42417.585532407407</v>
      </c>
      <c r="L3599" s="9">
        <f t="shared" si="169"/>
        <v>42432.249305555553</v>
      </c>
      <c r="M3599" s="10">
        <f t="shared" si="170"/>
        <v>2016</v>
      </c>
      <c r="N3599" t="b">
        <v>0</v>
      </c>
      <c r="O3599">
        <v>33</v>
      </c>
      <c r="P3599" t="b">
        <v>1</v>
      </c>
      <c r="Q3599" t="s">
        <v>8269</v>
      </c>
    </row>
    <row r="3600" spans="1:17" ht="45" hidden="1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s="9">
        <f t="shared" si="168"/>
        <v>41866.79886574074</v>
      </c>
      <c r="L3600" s="9">
        <f t="shared" si="169"/>
        <v>41885.207638888889</v>
      </c>
      <c r="M3600" s="10">
        <f t="shared" si="170"/>
        <v>2014</v>
      </c>
      <c r="N3600" t="b">
        <v>0</v>
      </c>
      <c r="O3600">
        <v>27</v>
      </c>
      <c r="P3600" t="b">
        <v>1</v>
      </c>
      <c r="Q3600" t="s">
        <v>8269</v>
      </c>
    </row>
    <row r="3601" spans="1:17" ht="45" hidden="1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s="9">
        <f t="shared" si="168"/>
        <v>42220.79487268519</v>
      </c>
      <c r="L3601" s="9">
        <f t="shared" si="169"/>
        <v>42246</v>
      </c>
      <c r="M3601" s="10">
        <f t="shared" si="170"/>
        <v>2015</v>
      </c>
      <c r="N3601" t="b">
        <v>0</v>
      </c>
      <c r="O3601">
        <v>17</v>
      </c>
      <c r="P3601" t="b">
        <v>1</v>
      </c>
      <c r="Q3601" t="s">
        <v>8269</v>
      </c>
    </row>
    <row r="3602" spans="1:17" ht="30" hidden="1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s="9">
        <f t="shared" si="168"/>
        <v>42628.849120370374</v>
      </c>
      <c r="L3602" s="9">
        <f t="shared" si="169"/>
        <v>42656.849120370374</v>
      </c>
      <c r="M3602" s="10">
        <f t="shared" si="170"/>
        <v>2016</v>
      </c>
      <c r="N3602" t="b">
        <v>0</v>
      </c>
      <c r="O3602">
        <v>4</v>
      </c>
      <c r="P3602" t="b">
        <v>1</v>
      </c>
      <c r="Q3602" t="s">
        <v>8269</v>
      </c>
    </row>
    <row r="3603" spans="1:17" ht="45" hidden="1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s="9">
        <f t="shared" si="168"/>
        <v>41990.99863425926</v>
      </c>
      <c r="L3603" s="9">
        <f t="shared" si="169"/>
        <v>42020.99863425926</v>
      </c>
      <c r="M3603" s="10">
        <f t="shared" si="170"/>
        <v>2015</v>
      </c>
      <c r="N3603" t="b">
        <v>0</v>
      </c>
      <c r="O3603">
        <v>53</v>
      </c>
      <c r="P3603" t="b">
        <v>1</v>
      </c>
      <c r="Q3603" t="s">
        <v>8269</v>
      </c>
    </row>
    <row r="3604" spans="1:17" ht="60" hidden="1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s="9">
        <f t="shared" si="168"/>
        <v>42447.894432870366</v>
      </c>
      <c r="L3604" s="9">
        <f t="shared" si="169"/>
        <v>42507.894432870366</v>
      </c>
      <c r="M3604" s="10">
        <f t="shared" si="170"/>
        <v>2016</v>
      </c>
      <c r="N3604" t="b">
        <v>0</v>
      </c>
      <c r="O3604">
        <v>49</v>
      </c>
      <c r="P3604" t="b">
        <v>1</v>
      </c>
      <c r="Q3604" t="s">
        <v>8269</v>
      </c>
    </row>
    <row r="3605" spans="1:17" ht="60" hidden="1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s="9">
        <f t="shared" si="168"/>
        <v>42283.864351851851</v>
      </c>
      <c r="L3605" s="9">
        <f t="shared" si="169"/>
        <v>42313.906018518523</v>
      </c>
      <c r="M3605" s="10">
        <f t="shared" si="170"/>
        <v>2015</v>
      </c>
      <c r="N3605" t="b">
        <v>0</v>
      </c>
      <c r="O3605">
        <v>57</v>
      </c>
      <c r="P3605" t="b">
        <v>1</v>
      </c>
      <c r="Q3605" t="s">
        <v>8269</v>
      </c>
    </row>
    <row r="3606" spans="1:17" ht="60" hidden="1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s="9">
        <f t="shared" si="168"/>
        <v>42483.015694444446</v>
      </c>
      <c r="L3606" s="9">
        <f t="shared" si="169"/>
        <v>42489.290972222225</v>
      </c>
      <c r="M3606" s="10">
        <f t="shared" si="170"/>
        <v>2016</v>
      </c>
      <c r="N3606" t="b">
        <v>0</v>
      </c>
      <c r="O3606">
        <v>69</v>
      </c>
      <c r="P3606" t="b">
        <v>1</v>
      </c>
      <c r="Q3606" t="s">
        <v>8269</v>
      </c>
    </row>
    <row r="3607" spans="1:17" ht="60" hidden="1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s="9">
        <f t="shared" si="168"/>
        <v>42383.793124999997</v>
      </c>
      <c r="L3607" s="9">
        <f t="shared" si="169"/>
        <v>42413.793124999997</v>
      </c>
      <c r="M3607" s="10">
        <f t="shared" si="170"/>
        <v>2016</v>
      </c>
      <c r="N3607" t="b">
        <v>0</v>
      </c>
      <c r="O3607">
        <v>15</v>
      </c>
      <c r="P3607" t="b">
        <v>1</v>
      </c>
      <c r="Q3607" t="s">
        <v>8269</v>
      </c>
    </row>
    <row r="3608" spans="1:17" ht="60" hidden="1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s="9">
        <f t="shared" si="168"/>
        <v>42566.604826388888</v>
      </c>
      <c r="L3608" s="9">
        <f t="shared" si="169"/>
        <v>42596.604826388888</v>
      </c>
      <c r="M3608" s="10">
        <f t="shared" si="170"/>
        <v>2016</v>
      </c>
      <c r="N3608" t="b">
        <v>0</v>
      </c>
      <c r="O3608">
        <v>64</v>
      </c>
      <c r="P3608" t="b">
        <v>1</v>
      </c>
      <c r="Q3608" t="s">
        <v>8269</v>
      </c>
    </row>
    <row r="3609" spans="1:17" ht="30" hidden="1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s="9">
        <f t="shared" si="168"/>
        <v>42338.963912037041</v>
      </c>
      <c r="L3609" s="9">
        <f t="shared" si="169"/>
        <v>42353</v>
      </c>
      <c r="M3609" s="10">
        <f t="shared" si="170"/>
        <v>2015</v>
      </c>
      <c r="N3609" t="b">
        <v>0</v>
      </c>
      <c r="O3609">
        <v>20</v>
      </c>
      <c r="P3609" t="b">
        <v>1</v>
      </c>
      <c r="Q3609" t="s">
        <v>8269</v>
      </c>
    </row>
    <row r="3610" spans="1:17" ht="60" hidden="1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s="9">
        <f t="shared" si="168"/>
        <v>42506.709375000006</v>
      </c>
      <c r="L3610" s="9">
        <f t="shared" si="169"/>
        <v>42538.583333333328</v>
      </c>
      <c r="M3610" s="10">
        <f t="shared" si="170"/>
        <v>2016</v>
      </c>
      <c r="N3610" t="b">
        <v>0</v>
      </c>
      <c r="O3610">
        <v>27</v>
      </c>
      <c r="P3610" t="b">
        <v>1</v>
      </c>
      <c r="Q3610" t="s">
        <v>8269</v>
      </c>
    </row>
    <row r="3611" spans="1:17" ht="60" hidden="1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s="9">
        <f t="shared" si="168"/>
        <v>42429.991724537031</v>
      </c>
      <c r="L3611" s="9">
        <f t="shared" si="169"/>
        <v>42459.950057870374</v>
      </c>
      <c r="M3611" s="10">
        <f t="shared" si="170"/>
        <v>2016</v>
      </c>
      <c r="N3611" t="b">
        <v>0</v>
      </c>
      <c r="O3611">
        <v>21</v>
      </c>
      <c r="P3611" t="b">
        <v>1</v>
      </c>
      <c r="Q3611" t="s">
        <v>8269</v>
      </c>
    </row>
    <row r="3612" spans="1:17" ht="45" hidden="1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s="9">
        <f t="shared" si="168"/>
        <v>42203.432129629626</v>
      </c>
      <c r="L3612" s="9">
        <f t="shared" si="169"/>
        <v>42233.432129629626</v>
      </c>
      <c r="M3612" s="10">
        <f t="shared" si="170"/>
        <v>2015</v>
      </c>
      <c r="N3612" t="b">
        <v>0</v>
      </c>
      <c r="O3612">
        <v>31</v>
      </c>
      <c r="P3612" t="b">
        <v>1</v>
      </c>
      <c r="Q3612" t="s">
        <v>8269</v>
      </c>
    </row>
    <row r="3613" spans="1:17" ht="60" hidden="1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s="9">
        <f t="shared" si="168"/>
        <v>42072.370381944449</v>
      </c>
      <c r="L3613" s="9">
        <f t="shared" si="169"/>
        <v>42102.370381944449</v>
      </c>
      <c r="M3613" s="10">
        <f t="shared" si="170"/>
        <v>2015</v>
      </c>
      <c r="N3613" t="b">
        <v>0</v>
      </c>
      <c r="O3613">
        <v>51</v>
      </c>
      <c r="P3613" t="b">
        <v>1</v>
      </c>
      <c r="Q3613" t="s">
        <v>8269</v>
      </c>
    </row>
    <row r="3614" spans="1:17" ht="45" hidden="1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s="9">
        <f t="shared" si="168"/>
        <v>41789.726979166669</v>
      </c>
      <c r="L3614" s="9">
        <f t="shared" si="169"/>
        <v>41799.726979166669</v>
      </c>
      <c r="M3614" s="10">
        <f t="shared" si="170"/>
        <v>2014</v>
      </c>
      <c r="N3614" t="b">
        <v>0</v>
      </c>
      <c r="O3614">
        <v>57</v>
      </c>
      <c r="P3614" t="b">
        <v>1</v>
      </c>
      <c r="Q3614" t="s">
        <v>8269</v>
      </c>
    </row>
    <row r="3615" spans="1:17" ht="45" hidden="1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s="9">
        <f t="shared" si="168"/>
        <v>41788.58997685185</v>
      </c>
      <c r="L3615" s="9">
        <f t="shared" si="169"/>
        <v>41818.58997685185</v>
      </c>
      <c r="M3615" s="10">
        <f t="shared" si="170"/>
        <v>2014</v>
      </c>
      <c r="N3615" t="b">
        <v>0</v>
      </c>
      <c r="O3615">
        <v>20</v>
      </c>
      <c r="P3615" t="b">
        <v>1</v>
      </c>
      <c r="Q3615" t="s">
        <v>8269</v>
      </c>
    </row>
    <row r="3616" spans="1:17" ht="45" hidden="1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s="9">
        <f t="shared" si="168"/>
        <v>42144.041851851856</v>
      </c>
      <c r="L3616" s="9">
        <f t="shared" si="169"/>
        <v>42174.041851851856</v>
      </c>
      <c r="M3616" s="10">
        <f t="shared" si="170"/>
        <v>2015</v>
      </c>
      <c r="N3616" t="b">
        <v>0</v>
      </c>
      <c r="O3616">
        <v>71</v>
      </c>
      <c r="P3616" t="b">
        <v>1</v>
      </c>
      <c r="Q3616" t="s">
        <v>8269</v>
      </c>
    </row>
    <row r="3617" spans="1:17" ht="60" hidden="1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s="9">
        <f t="shared" si="168"/>
        <v>42318.593703703707</v>
      </c>
      <c r="L3617" s="9">
        <f t="shared" si="169"/>
        <v>42348.593703703707</v>
      </c>
      <c r="M3617" s="10">
        <f t="shared" si="170"/>
        <v>2015</v>
      </c>
      <c r="N3617" t="b">
        <v>0</v>
      </c>
      <c r="O3617">
        <v>72</v>
      </c>
      <c r="P3617" t="b">
        <v>1</v>
      </c>
      <c r="Q3617" t="s">
        <v>8269</v>
      </c>
    </row>
    <row r="3618" spans="1:17" ht="60" hidden="1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s="9">
        <f t="shared" si="168"/>
        <v>42052.949814814812</v>
      </c>
      <c r="L3618" s="9">
        <f t="shared" si="169"/>
        <v>42082.908148148148</v>
      </c>
      <c r="M3618" s="10">
        <f t="shared" si="170"/>
        <v>2015</v>
      </c>
      <c r="N3618" t="b">
        <v>0</v>
      </c>
      <c r="O3618">
        <v>45</v>
      </c>
      <c r="P3618" t="b">
        <v>1</v>
      </c>
      <c r="Q3618" t="s">
        <v>8269</v>
      </c>
    </row>
    <row r="3619" spans="1:17" ht="60" hidden="1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s="9">
        <f t="shared" si="168"/>
        <v>42779.610289351855</v>
      </c>
      <c r="L3619" s="9">
        <f t="shared" si="169"/>
        <v>42794</v>
      </c>
      <c r="M3619" s="10">
        <f t="shared" si="170"/>
        <v>2017</v>
      </c>
      <c r="N3619" t="b">
        <v>0</v>
      </c>
      <c r="O3619">
        <v>51</v>
      </c>
      <c r="P3619" t="b">
        <v>1</v>
      </c>
      <c r="Q3619" t="s">
        <v>8269</v>
      </c>
    </row>
    <row r="3620" spans="1:17" ht="60" hidden="1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s="9">
        <f t="shared" si="168"/>
        <v>42128.627893518518</v>
      </c>
      <c r="L3620" s="9">
        <f t="shared" si="169"/>
        <v>42158.627893518518</v>
      </c>
      <c r="M3620" s="10">
        <f t="shared" si="170"/>
        <v>2015</v>
      </c>
      <c r="N3620" t="b">
        <v>0</v>
      </c>
      <c r="O3620">
        <v>56</v>
      </c>
      <c r="P3620" t="b">
        <v>1</v>
      </c>
      <c r="Q3620" t="s">
        <v>8269</v>
      </c>
    </row>
    <row r="3621" spans="1:17" ht="60" hidden="1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s="9">
        <f t="shared" si="168"/>
        <v>42661.132245370376</v>
      </c>
      <c r="L3621" s="9">
        <f t="shared" si="169"/>
        <v>42693.916666666672</v>
      </c>
      <c r="M3621" s="10">
        <f t="shared" si="170"/>
        <v>2016</v>
      </c>
      <c r="N3621" t="b">
        <v>0</v>
      </c>
      <c r="O3621">
        <v>17</v>
      </c>
      <c r="P3621" t="b">
        <v>1</v>
      </c>
      <c r="Q3621" t="s">
        <v>8269</v>
      </c>
    </row>
    <row r="3622" spans="1:17" ht="60" hidden="1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s="9">
        <f t="shared" si="168"/>
        <v>42037.938206018516</v>
      </c>
      <c r="L3622" s="9">
        <f t="shared" si="169"/>
        <v>42068.166666666672</v>
      </c>
      <c r="M3622" s="10">
        <f t="shared" si="170"/>
        <v>2015</v>
      </c>
      <c r="N3622" t="b">
        <v>0</v>
      </c>
      <c r="O3622">
        <v>197</v>
      </c>
      <c r="P3622" t="b">
        <v>1</v>
      </c>
      <c r="Q3622" t="s">
        <v>8269</v>
      </c>
    </row>
    <row r="3623" spans="1:17" ht="60" hidden="1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s="9">
        <f t="shared" si="168"/>
        <v>42619.935694444444</v>
      </c>
      <c r="L3623" s="9">
        <f t="shared" si="169"/>
        <v>42643.875</v>
      </c>
      <c r="M3623" s="10">
        <f t="shared" si="170"/>
        <v>2016</v>
      </c>
      <c r="N3623" t="b">
        <v>0</v>
      </c>
      <c r="O3623">
        <v>70</v>
      </c>
      <c r="P3623" t="b">
        <v>1</v>
      </c>
      <c r="Q3623" t="s">
        <v>8269</v>
      </c>
    </row>
    <row r="3624" spans="1:17" ht="30" hidden="1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s="9">
        <f t="shared" si="168"/>
        <v>41877.221886574072</v>
      </c>
      <c r="L3624" s="9">
        <f t="shared" si="169"/>
        <v>41910.140972222223</v>
      </c>
      <c r="M3624" s="10">
        <f t="shared" si="170"/>
        <v>2014</v>
      </c>
      <c r="N3624" t="b">
        <v>0</v>
      </c>
      <c r="O3624">
        <v>21</v>
      </c>
      <c r="P3624" t="b">
        <v>1</v>
      </c>
      <c r="Q3624" t="s">
        <v>8269</v>
      </c>
    </row>
    <row r="3625" spans="1:17" ht="45" hidden="1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s="9">
        <f t="shared" si="168"/>
        <v>41828.736921296295</v>
      </c>
      <c r="L3625" s="9">
        <f t="shared" si="169"/>
        <v>41846.291666666664</v>
      </c>
      <c r="M3625" s="10">
        <f t="shared" si="170"/>
        <v>2014</v>
      </c>
      <c r="N3625" t="b">
        <v>0</v>
      </c>
      <c r="O3625">
        <v>34</v>
      </c>
      <c r="P3625" t="b">
        <v>1</v>
      </c>
      <c r="Q3625" t="s">
        <v>8269</v>
      </c>
    </row>
    <row r="3626" spans="1:17" ht="75" hidden="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s="9">
        <f t="shared" si="168"/>
        <v>42545.774189814809</v>
      </c>
      <c r="L3626" s="9">
        <f t="shared" si="169"/>
        <v>42605.774189814809</v>
      </c>
      <c r="M3626" s="10">
        <f t="shared" si="170"/>
        <v>2016</v>
      </c>
      <c r="N3626" t="b">
        <v>0</v>
      </c>
      <c r="O3626">
        <v>39</v>
      </c>
      <c r="P3626" t="b">
        <v>1</v>
      </c>
      <c r="Q3626" t="s">
        <v>8269</v>
      </c>
    </row>
    <row r="3627" spans="1:17" ht="60" hidden="1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s="9">
        <f t="shared" si="168"/>
        <v>42157.652511574073</v>
      </c>
      <c r="L3627" s="9">
        <f t="shared" si="169"/>
        <v>42187.652511574073</v>
      </c>
      <c r="M3627" s="10">
        <f t="shared" si="170"/>
        <v>2015</v>
      </c>
      <c r="N3627" t="b">
        <v>0</v>
      </c>
      <c r="O3627">
        <v>78</v>
      </c>
      <c r="P3627" t="b">
        <v>1</v>
      </c>
      <c r="Q3627" t="s">
        <v>8269</v>
      </c>
    </row>
    <row r="3628" spans="1:17" ht="60" hidden="1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s="9">
        <f t="shared" si="168"/>
        <v>41846.667326388888</v>
      </c>
      <c r="L3628" s="9">
        <f t="shared" si="169"/>
        <v>41867.667326388888</v>
      </c>
      <c r="M3628" s="10">
        <f t="shared" si="170"/>
        <v>2014</v>
      </c>
      <c r="N3628" t="b">
        <v>0</v>
      </c>
      <c r="O3628">
        <v>48</v>
      </c>
      <c r="P3628" t="b">
        <v>1</v>
      </c>
      <c r="Q3628" t="s">
        <v>8269</v>
      </c>
    </row>
    <row r="3629" spans="1:17" ht="60" hidden="1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s="9">
        <f t="shared" si="168"/>
        <v>42460.741747685184</v>
      </c>
      <c r="L3629" s="9">
        <f t="shared" si="169"/>
        <v>42511.165972222225</v>
      </c>
      <c r="M3629" s="10">
        <f t="shared" si="170"/>
        <v>2016</v>
      </c>
      <c r="N3629" t="b">
        <v>0</v>
      </c>
      <c r="O3629">
        <v>29</v>
      </c>
      <c r="P3629" t="b">
        <v>1</v>
      </c>
      <c r="Q3629" t="s">
        <v>8269</v>
      </c>
    </row>
    <row r="3630" spans="1:17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s="9">
        <f t="shared" si="168"/>
        <v>42291.833287037036</v>
      </c>
      <c r="L3630" s="9">
        <f t="shared" si="169"/>
        <v>42351.874953703707</v>
      </c>
      <c r="M3630" s="10">
        <f t="shared" si="170"/>
        <v>2015</v>
      </c>
      <c r="N3630" t="b">
        <v>0</v>
      </c>
      <c r="O3630">
        <v>0</v>
      </c>
      <c r="P3630" t="b">
        <v>0</v>
      </c>
      <c r="Q3630" t="s">
        <v>8303</v>
      </c>
    </row>
    <row r="3631" spans="1:17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s="9">
        <f t="shared" si="168"/>
        <v>42437.094490740739</v>
      </c>
      <c r="L3631" s="9">
        <f t="shared" si="169"/>
        <v>42495.708333333328</v>
      </c>
      <c r="M3631" s="10">
        <f t="shared" si="170"/>
        <v>2016</v>
      </c>
      <c r="N3631" t="b">
        <v>0</v>
      </c>
      <c r="O3631">
        <v>2</v>
      </c>
      <c r="P3631" t="b">
        <v>0</v>
      </c>
      <c r="Q3631" t="s">
        <v>8303</v>
      </c>
    </row>
    <row r="3632" spans="1:17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s="9">
        <f t="shared" si="168"/>
        <v>41942.84710648148</v>
      </c>
      <c r="L3632" s="9">
        <f t="shared" si="169"/>
        <v>41972.888773148152</v>
      </c>
      <c r="M3632" s="10">
        <f t="shared" si="170"/>
        <v>2014</v>
      </c>
      <c r="N3632" t="b">
        <v>0</v>
      </c>
      <c r="O3632">
        <v>1</v>
      </c>
      <c r="P3632" t="b">
        <v>0</v>
      </c>
      <c r="Q3632" t="s">
        <v>8303</v>
      </c>
    </row>
    <row r="3633" spans="1:17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s="9">
        <f t="shared" si="168"/>
        <v>41880.753437499996</v>
      </c>
      <c r="L3633" s="9">
        <f t="shared" si="169"/>
        <v>41905.165972222225</v>
      </c>
      <c r="M3633" s="10">
        <f t="shared" si="170"/>
        <v>2014</v>
      </c>
      <c r="N3633" t="b">
        <v>0</v>
      </c>
      <c r="O3633">
        <v>59</v>
      </c>
      <c r="P3633" t="b">
        <v>0</v>
      </c>
      <c r="Q3633" t="s">
        <v>8303</v>
      </c>
    </row>
    <row r="3634" spans="1:17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s="9">
        <f t="shared" si="168"/>
        <v>41946.936909722222</v>
      </c>
      <c r="L3634" s="9">
        <f t="shared" si="169"/>
        <v>41966.936909722222</v>
      </c>
      <c r="M3634" s="10">
        <f t="shared" si="170"/>
        <v>2014</v>
      </c>
      <c r="N3634" t="b">
        <v>0</v>
      </c>
      <c r="O3634">
        <v>1</v>
      </c>
      <c r="P3634" t="b">
        <v>0</v>
      </c>
      <c r="Q3634" t="s">
        <v>8303</v>
      </c>
    </row>
    <row r="3635" spans="1:17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s="9">
        <f t="shared" si="168"/>
        <v>42649.623460648145</v>
      </c>
      <c r="L3635" s="9">
        <f t="shared" si="169"/>
        <v>42693.041666666672</v>
      </c>
      <c r="M3635" s="10">
        <f t="shared" si="170"/>
        <v>2016</v>
      </c>
      <c r="N3635" t="b">
        <v>0</v>
      </c>
      <c r="O3635">
        <v>31</v>
      </c>
      <c r="P3635" t="b">
        <v>0</v>
      </c>
      <c r="Q3635" t="s">
        <v>8303</v>
      </c>
    </row>
    <row r="3636" spans="1:17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s="9">
        <f t="shared" si="168"/>
        <v>42701.166365740741</v>
      </c>
      <c r="L3636" s="9">
        <f t="shared" si="169"/>
        <v>42749.165972222225</v>
      </c>
      <c r="M3636" s="10">
        <f t="shared" si="170"/>
        <v>2017</v>
      </c>
      <c r="N3636" t="b">
        <v>0</v>
      </c>
      <c r="O3636">
        <v>18</v>
      </c>
      <c r="P3636" t="b">
        <v>0</v>
      </c>
      <c r="Q3636" t="s">
        <v>8303</v>
      </c>
    </row>
    <row r="3637" spans="1:17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s="9">
        <f t="shared" si="168"/>
        <v>42450.88282407407</v>
      </c>
      <c r="L3637" s="9">
        <f t="shared" si="169"/>
        <v>42480.88282407407</v>
      </c>
      <c r="M3637" s="10">
        <f t="shared" si="170"/>
        <v>2016</v>
      </c>
      <c r="N3637" t="b">
        <v>0</v>
      </c>
      <c r="O3637">
        <v>10</v>
      </c>
      <c r="P3637" t="b">
        <v>0</v>
      </c>
      <c r="Q3637" t="s">
        <v>8303</v>
      </c>
    </row>
    <row r="3638" spans="1:17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s="9">
        <f t="shared" si="168"/>
        <v>42226.694780092599</v>
      </c>
      <c r="L3638" s="9">
        <f t="shared" si="169"/>
        <v>42261.694780092599</v>
      </c>
      <c r="M3638" s="10">
        <f t="shared" si="170"/>
        <v>2015</v>
      </c>
      <c r="N3638" t="b">
        <v>0</v>
      </c>
      <c r="O3638">
        <v>0</v>
      </c>
      <c r="P3638" t="b">
        <v>0</v>
      </c>
      <c r="Q3638" t="s">
        <v>8303</v>
      </c>
    </row>
    <row r="3639" spans="1:17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s="9">
        <f t="shared" si="168"/>
        <v>41975.700636574074</v>
      </c>
      <c r="L3639" s="9">
        <f t="shared" si="169"/>
        <v>42005.700636574074</v>
      </c>
      <c r="M3639" s="10">
        <f t="shared" si="170"/>
        <v>2015</v>
      </c>
      <c r="N3639" t="b">
        <v>0</v>
      </c>
      <c r="O3639">
        <v>14</v>
      </c>
      <c r="P3639" t="b">
        <v>0</v>
      </c>
      <c r="Q3639" t="s">
        <v>8303</v>
      </c>
    </row>
    <row r="3640" spans="1:17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s="9">
        <f t="shared" si="168"/>
        <v>42053.672824074078</v>
      </c>
      <c r="L3640" s="9">
        <f t="shared" si="169"/>
        <v>42113.631157407406</v>
      </c>
      <c r="M3640" s="10">
        <f t="shared" si="170"/>
        <v>2015</v>
      </c>
      <c r="N3640" t="b">
        <v>0</v>
      </c>
      <c r="O3640">
        <v>2</v>
      </c>
      <c r="P3640" t="b">
        <v>0</v>
      </c>
      <c r="Q3640" t="s">
        <v>8303</v>
      </c>
    </row>
    <row r="3641" spans="1:17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s="9">
        <f t="shared" si="168"/>
        <v>42590.677152777775</v>
      </c>
      <c r="L3641" s="9">
        <f t="shared" si="169"/>
        <v>42650.632638888885</v>
      </c>
      <c r="M3641" s="10">
        <f t="shared" si="170"/>
        <v>2016</v>
      </c>
      <c r="N3641" t="b">
        <v>0</v>
      </c>
      <c r="O3641">
        <v>1</v>
      </c>
      <c r="P3641" t="b">
        <v>0</v>
      </c>
      <c r="Q3641" t="s">
        <v>8303</v>
      </c>
    </row>
    <row r="3642" spans="1:17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s="9">
        <f t="shared" si="168"/>
        <v>42104.781597222223</v>
      </c>
      <c r="L3642" s="9">
        <f t="shared" si="169"/>
        <v>42134.781597222223</v>
      </c>
      <c r="M3642" s="10">
        <f t="shared" si="170"/>
        <v>2015</v>
      </c>
      <c r="N3642" t="b">
        <v>0</v>
      </c>
      <c r="O3642">
        <v>3</v>
      </c>
      <c r="P3642" t="b">
        <v>0</v>
      </c>
      <c r="Q3642" t="s">
        <v>8303</v>
      </c>
    </row>
    <row r="3643" spans="1:17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s="9">
        <f t="shared" si="168"/>
        <v>41899.627071759263</v>
      </c>
      <c r="L3643" s="9">
        <f t="shared" si="169"/>
        <v>41917.208333333336</v>
      </c>
      <c r="M3643" s="10">
        <f t="shared" si="170"/>
        <v>2014</v>
      </c>
      <c r="N3643" t="b">
        <v>0</v>
      </c>
      <c r="O3643">
        <v>0</v>
      </c>
      <c r="P3643" t="b">
        <v>0</v>
      </c>
      <c r="Q3643" t="s">
        <v>8303</v>
      </c>
    </row>
    <row r="3644" spans="1:17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s="9">
        <f t="shared" si="168"/>
        <v>42297.816284722227</v>
      </c>
      <c r="L3644" s="9">
        <f t="shared" si="169"/>
        <v>42338.708333333328</v>
      </c>
      <c r="M3644" s="10">
        <f t="shared" si="170"/>
        <v>2015</v>
      </c>
      <c r="N3644" t="b">
        <v>0</v>
      </c>
      <c r="O3644">
        <v>2</v>
      </c>
      <c r="P3644" t="b">
        <v>0</v>
      </c>
      <c r="Q3644" t="s">
        <v>8303</v>
      </c>
    </row>
    <row r="3645" spans="1:17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s="9">
        <f t="shared" si="168"/>
        <v>42285.143969907411</v>
      </c>
      <c r="L3645" s="9">
        <f t="shared" si="169"/>
        <v>42325.185636574075</v>
      </c>
      <c r="M3645" s="10">
        <f t="shared" si="170"/>
        <v>2015</v>
      </c>
      <c r="N3645" t="b">
        <v>0</v>
      </c>
      <c r="O3645">
        <v>0</v>
      </c>
      <c r="P3645" t="b">
        <v>0</v>
      </c>
      <c r="Q3645" t="s">
        <v>8303</v>
      </c>
    </row>
    <row r="3646" spans="1:17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s="9">
        <f t="shared" si="168"/>
        <v>42409.241747685184</v>
      </c>
      <c r="L3646" s="9">
        <f t="shared" si="169"/>
        <v>42437.207638888889</v>
      </c>
      <c r="M3646" s="10">
        <f t="shared" si="170"/>
        <v>2016</v>
      </c>
      <c r="N3646" t="b">
        <v>0</v>
      </c>
      <c r="O3646">
        <v>12</v>
      </c>
      <c r="P3646" t="b">
        <v>0</v>
      </c>
      <c r="Q3646" t="s">
        <v>8303</v>
      </c>
    </row>
    <row r="3647" spans="1:17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s="9">
        <f t="shared" si="168"/>
        <v>42665.970347222217</v>
      </c>
      <c r="L3647" s="9">
        <f t="shared" si="169"/>
        <v>42696.012013888889</v>
      </c>
      <c r="M3647" s="10">
        <f t="shared" si="170"/>
        <v>2016</v>
      </c>
      <c r="N3647" t="b">
        <v>0</v>
      </c>
      <c r="O3647">
        <v>1</v>
      </c>
      <c r="P3647" t="b">
        <v>0</v>
      </c>
      <c r="Q3647" t="s">
        <v>8303</v>
      </c>
    </row>
    <row r="3648" spans="1:17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s="9">
        <f t="shared" si="168"/>
        <v>42140.421319444446</v>
      </c>
      <c r="L3648" s="9">
        <f t="shared" si="169"/>
        <v>42171.979166666672</v>
      </c>
      <c r="M3648" s="10">
        <f t="shared" si="170"/>
        <v>2015</v>
      </c>
      <c r="N3648" t="b">
        <v>0</v>
      </c>
      <c r="O3648">
        <v>8</v>
      </c>
      <c r="P3648" t="b">
        <v>0</v>
      </c>
      <c r="Q3648" t="s">
        <v>8303</v>
      </c>
    </row>
    <row r="3649" spans="1:17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s="9">
        <f t="shared" si="168"/>
        <v>42598.749155092592</v>
      </c>
      <c r="L3649" s="9">
        <f t="shared" si="169"/>
        <v>42643.749155092592</v>
      </c>
      <c r="M3649" s="10">
        <f t="shared" si="170"/>
        <v>2016</v>
      </c>
      <c r="N3649" t="b">
        <v>0</v>
      </c>
      <c r="O3649">
        <v>2</v>
      </c>
      <c r="P3649" t="b">
        <v>0</v>
      </c>
      <c r="Q3649" t="s">
        <v>8303</v>
      </c>
    </row>
    <row r="3650" spans="1:17" ht="30" hidden="1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s="9">
        <f t="shared" si="168"/>
        <v>41887.292187500003</v>
      </c>
      <c r="L3650" s="9">
        <f t="shared" si="169"/>
        <v>41917.292187500003</v>
      </c>
      <c r="M3650" s="10">
        <f t="shared" si="170"/>
        <v>2014</v>
      </c>
      <c r="N3650" t="b">
        <v>0</v>
      </c>
      <c r="O3650">
        <v>73</v>
      </c>
      <c r="P3650" t="b">
        <v>1</v>
      </c>
      <c r="Q3650" t="s">
        <v>8269</v>
      </c>
    </row>
    <row r="3651" spans="1:17" ht="45" hidden="1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s="9">
        <f t="shared" ref="K3651:K3714" si="171">(((J3651/60)/60)/24)+DATE(1970,1,1)</f>
        <v>41780.712893518517</v>
      </c>
      <c r="L3651" s="9">
        <f t="shared" ref="L3651:L3714" si="172">(((I3651/60)/60)/24)+DATE(1970,1,1)</f>
        <v>41806.712893518517</v>
      </c>
      <c r="M3651" s="10">
        <f t="shared" ref="M3651:M3714" si="173">YEAR(L3651)</f>
        <v>2014</v>
      </c>
      <c r="N3651" t="b">
        <v>0</v>
      </c>
      <c r="O3651">
        <v>8</v>
      </c>
      <c r="P3651" t="b">
        <v>1</v>
      </c>
      <c r="Q3651" t="s">
        <v>8269</v>
      </c>
    </row>
    <row r="3652" spans="1:17" ht="60" hidden="1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s="9">
        <f t="shared" si="171"/>
        <v>42381.478981481487</v>
      </c>
      <c r="L3652" s="9">
        <f t="shared" si="172"/>
        <v>42402.478981481487</v>
      </c>
      <c r="M3652" s="10">
        <f t="shared" si="173"/>
        <v>2016</v>
      </c>
      <c r="N3652" t="b">
        <v>0</v>
      </c>
      <c r="O3652">
        <v>17</v>
      </c>
      <c r="P3652" t="b">
        <v>1</v>
      </c>
      <c r="Q3652" t="s">
        <v>8269</v>
      </c>
    </row>
    <row r="3653" spans="1:17" ht="45" hidden="1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s="9">
        <f t="shared" si="171"/>
        <v>41828.646319444444</v>
      </c>
      <c r="L3653" s="9">
        <f t="shared" si="172"/>
        <v>41861.665972222225</v>
      </c>
      <c r="M3653" s="10">
        <f t="shared" si="173"/>
        <v>2014</v>
      </c>
      <c r="N3653" t="b">
        <v>0</v>
      </c>
      <c r="O3653">
        <v>9</v>
      </c>
      <c r="P3653" t="b">
        <v>1</v>
      </c>
      <c r="Q3653" t="s">
        <v>8269</v>
      </c>
    </row>
    <row r="3654" spans="1:17" ht="60" hidden="1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s="9">
        <f t="shared" si="171"/>
        <v>42596.644699074073</v>
      </c>
      <c r="L3654" s="9">
        <f t="shared" si="172"/>
        <v>42607.165972222225</v>
      </c>
      <c r="M3654" s="10">
        <f t="shared" si="173"/>
        <v>2016</v>
      </c>
      <c r="N3654" t="b">
        <v>0</v>
      </c>
      <c r="O3654">
        <v>17</v>
      </c>
      <c r="P3654" t="b">
        <v>1</v>
      </c>
      <c r="Q3654" t="s">
        <v>8269</v>
      </c>
    </row>
    <row r="3655" spans="1:17" ht="60" hidden="1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s="9">
        <f t="shared" si="171"/>
        <v>42191.363506944443</v>
      </c>
      <c r="L3655" s="9">
        <f t="shared" si="172"/>
        <v>42221.363506944443</v>
      </c>
      <c r="M3655" s="10">
        <f t="shared" si="173"/>
        <v>2015</v>
      </c>
      <c r="N3655" t="b">
        <v>0</v>
      </c>
      <c r="O3655">
        <v>33</v>
      </c>
      <c r="P3655" t="b">
        <v>1</v>
      </c>
      <c r="Q3655" t="s">
        <v>8269</v>
      </c>
    </row>
    <row r="3656" spans="1:17" ht="60" hidden="1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s="9">
        <f t="shared" si="171"/>
        <v>42440.416504629626</v>
      </c>
      <c r="L3656" s="9">
        <f t="shared" si="172"/>
        <v>42463.708333333328</v>
      </c>
      <c r="M3656" s="10">
        <f t="shared" si="173"/>
        <v>2016</v>
      </c>
      <c r="N3656" t="b">
        <v>0</v>
      </c>
      <c r="O3656">
        <v>38</v>
      </c>
      <c r="P3656" t="b">
        <v>1</v>
      </c>
      <c r="Q3656" t="s">
        <v>8269</v>
      </c>
    </row>
    <row r="3657" spans="1:17" ht="60" hidden="1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s="9">
        <f t="shared" si="171"/>
        <v>42173.803217592591</v>
      </c>
      <c r="L3657" s="9">
        <f t="shared" si="172"/>
        <v>42203.290972222225</v>
      </c>
      <c r="M3657" s="10">
        <f t="shared" si="173"/>
        <v>2015</v>
      </c>
      <c r="N3657" t="b">
        <v>0</v>
      </c>
      <c r="O3657">
        <v>79</v>
      </c>
      <c r="P3657" t="b">
        <v>1</v>
      </c>
      <c r="Q3657" t="s">
        <v>8269</v>
      </c>
    </row>
    <row r="3658" spans="1:17" ht="60" hidden="1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s="9">
        <f t="shared" si="171"/>
        <v>42737.910138888896</v>
      </c>
      <c r="L3658" s="9">
        <f t="shared" si="172"/>
        <v>42767.957638888889</v>
      </c>
      <c r="M3658" s="10">
        <f t="shared" si="173"/>
        <v>2017</v>
      </c>
      <c r="N3658" t="b">
        <v>0</v>
      </c>
      <c r="O3658">
        <v>46</v>
      </c>
      <c r="P3658" t="b">
        <v>1</v>
      </c>
      <c r="Q3658" t="s">
        <v>8269</v>
      </c>
    </row>
    <row r="3659" spans="1:17" ht="60" hidden="1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s="9">
        <f t="shared" si="171"/>
        <v>42499.629849537043</v>
      </c>
      <c r="L3659" s="9">
        <f t="shared" si="172"/>
        <v>42522.904166666667</v>
      </c>
      <c r="M3659" s="10">
        <f t="shared" si="173"/>
        <v>2016</v>
      </c>
      <c r="N3659" t="b">
        <v>0</v>
      </c>
      <c r="O3659">
        <v>20</v>
      </c>
      <c r="P3659" t="b">
        <v>1</v>
      </c>
      <c r="Q3659" t="s">
        <v>8269</v>
      </c>
    </row>
    <row r="3660" spans="1:17" ht="30" hidden="1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s="9">
        <f t="shared" si="171"/>
        <v>41775.858564814815</v>
      </c>
      <c r="L3660" s="9">
        <f t="shared" si="172"/>
        <v>41822.165972222225</v>
      </c>
      <c r="M3660" s="10">
        <f t="shared" si="173"/>
        <v>2014</v>
      </c>
      <c r="N3660" t="b">
        <v>0</v>
      </c>
      <c r="O3660">
        <v>20</v>
      </c>
      <c r="P3660" t="b">
        <v>1</v>
      </c>
      <c r="Q3660" t="s">
        <v>8269</v>
      </c>
    </row>
    <row r="3661" spans="1:17" ht="45" hidden="1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s="9">
        <f t="shared" si="171"/>
        <v>42055.277199074073</v>
      </c>
      <c r="L3661" s="9">
        <f t="shared" si="172"/>
        <v>42082.610416666663</v>
      </c>
      <c r="M3661" s="10">
        <f t="shared" si="173"/>
        <v>2015</v>
      </c>
      <c r="N3661" t="b">
        <v>0</v>
      </c>
      <c r="O3661">
        <v>13</v>
      </c>
      <c r="P3661" t="b">
        <v>1</v>
      </c>
      <c r="Q3661" t="s">
        <v>8269</v>
      </c>
    </row>
    <row r="3662" spans="1:17" ht="60" hidden="1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s="9">
        <f t="shared" si="171"/>
        <v>41971.881076388891</v>
      </c>
      <c r="L3662" s="9">
        <f t="shared" si="172"/>
        <v>41996.881076388891</v>
      </c>
      <c r="M3662" s="10">
        <f t="shared" si="173"/>
        <v>2014</v>
      </c>
      <c r="N3662" t="b">
        <v>0</v>
      </c>
      <c r="O3662">
        <v>22</v>
      </c>
      <c r="P3662" t="b">
        <v>1</v>
      </c>
      <c r="Q3662" t="s">
        <v>8269</v>
      </c>
    </row>
    <row r="3663" spans="1:17" ht="60" hidden="1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s="9">
        <f t="shared" si="171"/>
        <v>42447.896666666667</v>
      </c>
      <c r="L3663" s="9">
        <f t="shared" si="172"/>
        <v>42470.166666666672</v>
      </c>
      <c r="M3663" s="10">
        <f t="shared" si="173"/>
        <v>2016</v>
      </c>
      <c r="N3663" t="b">
        <v>0</v>
      </c>
      <c r="O3663">
        <v>36</v>
      </c>
      <c r="P3663" t="b">
        <v>1</v>
      </c>
      <c r="Q3663" t="s">
        <v>8269</v>
      </c>
    </row>
    <row r="3664" spans="1:17" ht="60" hidden="1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s="9">
        <f t="shared" si="171"/>
        <v>42064.220069444447</v>
      </c>
      <c r="L3664" s="9">
        <f t="shared" si="172"/>
        <v>42094.178402777776</v>
      </c>
      <c r="M3664" s="10">
        <f t="shared" si="173"/>
        <v>2015</v>
      </c>
      <c r="N3664" t="b">
        <v>0</v>
      </c>
      <c r="O3664">
        <v>40</v>
      </c>
      <c r="P3664" t="b">
        <v>1</v>
      </c>
      <c r="Q3664" t="s">
        <v>8269</v>
      </c>
    </row>
    <row r="3665" spans="1:17" ht="60" hidden="1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s="9">
        <f t="shared" si="171"/>
        <v>42665.451736111107</v>
      </c>
      <c r="L3665" s="9">
        <f t="shared" si="172"/>
        <v>42725.493402777778</v>
      </c>
      <c r="M3665" s="10">
        <f t="shared" si="173"/>
        <v>2016</v>
      </c>
      <c r="N3665" t="b">
        <v>0</v>
      </c>
      <c r="O3665">
        <v>9</v>
      </c>
      <c r="P3665" t="b">
        <v>1</v>
      </c>
      <c r="Q3665" t="s">
        <v>8269</v>
      </c>
    </row>
    <row r="3666" spans="1:17" ht="60" hidden="1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s="9">
        <f t="shared" si="171"/>
        <v>42523.248715277776</v>
      </c>
      <c r="L3666" s="9">
        <f t="shared" si="172"/>
        <v>42537.248715277776</v>
      </c>
      <c r="M3666" s="10">
        <f t="shared" si="173"/>
        <v>2016</v>
      </c>
      <c r="N3666" t="b">
        <v>0</v>
      </c>
      <c r="O3666">
        <v>19</v>
      </c>
      <c r="P3666" t="b">
        <v>1</v>
      </c>
      <c r="Q3666" t="s">
        <v>8269</v>
      </c>
    </row>
    <row r="3667" spans="1:17" ht="60" hidden="1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s="9">
        <f t="shared" si="171"/>
        <v>42294.808124999996</v>
      </c>
      <c r="L3667" s="9">
        <f t="shared" si="172"/>
        <v>42305.829166666663</v>
      </c>
      <c r="M3667" s="10">
        <f t="shared" si="173"/>
        <v>2015</v>
      </c>
      <c r="N3667" t="b">
        <v>0</v>
      </c>
      <c r="O3667">
        <v>14</v>
      </c>
      <c r="P3667" t="b">
        <v>1</v>
      </c>
      <c r="Q3667" t="s">
        <v>8269</v>
      </c>
    </row>
    <row r="3668" spans="1:17" ht="30" hidden="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s="9">
        <f t="shared" si="171"/>
        <v>41822.90488425926</v>
      </c>
      <c r="L3668" s="9">
        <f t="shared" si="172"/>
        <v>41844.291666666664</v>
      </c>
      <c r="M3668" s="10">
        <f t="shared" si="173"/>
        <v>2014</v>
      </c>
      <c r="N3668" t="b">
        <v>0</v>
      </c>
      <c r="O3668">
        <v>38</v>
      </c>
      <c r="P3668" t="b">
        <v>1</v>
      </c>
      <c r="Q3668" t="s">
        <v>8269</v>
      </c>
    </row>
    <row r="3669" spans="1:17" ht="60" hidden="1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s="9">
        <f t="shared" si="171"/>
        <v>42173.970127314817</v>
      </c>
      <c r="L3669" s="9">
        <f t="shared" si="172"/>
        <v>42203.970127314817</v>
      </c>
      <c r="M3669" s="10">
        <f t="shared" si="173"/>
        <v>2015</v>
      </c>
      <c r="N3669" t="b">
        <v>0</v>
      </c>
      <c r="O3669">
        <v>58</v>
      </c>
      <c r="P3669" t="b">
        <v>1</v>
      </c>
      <c r="Q3669" t="s">
        <v>8269</v>
      </c>
    </row>
    <row r="3670" spans="1:17" ht="60" hidden="1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s="9">
        <f t="shared" si="171"/>
        <v>42185.556157407409</v>
      </c>
      <c r="L3670" s="9">
        <f t="shared" si="172"/>
        <v>42208.772916666669</v>
      </c>
      <c r="M3670" s="10">
        <f t="shared" si="173"/>
        <v>2015</v>
      </c>
      <c r="N3670" t="b">
        <v>0</v>
      </c>
      <c r="O3670">
        <v>28</v>
      </c>
      <c r="P3670" t="b">
        <v>1</v>
      </c>
      <c r="Q3670" t="s">
        <v>8269</v>
      </c>
    </row>
    <row r="3671" spans="1:17" ht="60" hidden="1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s="9">
        <f t="shared" si="171"/>
        <v>42136.675196759257</v>
      </c>
      <c r="L3671" s="9">
        <f t="shared" si="172"/>
        <v>42166.675196759257</v>
      </c>
      <c r="M3671" s="10">
        <f t="shared" si="173"/>
        <v>2015</v>
      </c>
      <c r="N3671" t="b">
        <v>0</v>
      </c>
      <c r="O3671">
        <v>17</v>
      </c>
      <c r="P3671" t="b">
        <v>1</v>
      </c>
      <c r="Q3671" t="s">
        <v>8269</v>
      </c>
    </row>
    <row r="3672" spans="1:17" ht="60" hidden="1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s="9">
        <f t="shared" si="171"/>
        <v>42142.514016203699</v>
      </c>
      <c r="L3672" s="9">
        <f t="shared" si="172"/>
        <v>42155.958333333328</v>
      </c>
      <c r="M3672" s="10">
        <f t="shared" si="173"/>
        <v>2015</v>
      </c>
      <c r="N3672" t="b">
        <v>0</v>
      </c>
      <c r="O3672">
        <v>12</v>
      </c>
      <c r="P3672" t="b">
        <v>1</v>
      </c>
      <c r="Q3672" t="s">
        <v>8269</v>
      </c>
    </row>
    <row r="3673" spans="1:17" ht="60" hidden="1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s="9">
        <f t="shared" si="171"/>
        <v>41820.62809027778</v>
      </c>
      <c r="L3673" s="9">
        <f t="shared" si="172"/>
        <v>41841.165972222225</v>
      </c>
      <c r="M3673" s="10">
        <f t="shared" si="173"/>
        <v>2014</v>
      </c>
      <c r="N3673" t="b">
        <v>0</v>
      </c>
      <c r="O3673">
        <v>40</v>
      </c>
      <c r="P3673" t="b">
        <v>1</v>
      </c>
      <c r="Q3673" t="s">
        <v>8269</v>
      </c>
    </row>
    <row r="3674" spans="1:17" ht="60" hidden="1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s="9">
        <f t="shared" si="171"/>
        <v>41878.946574074071</v>
      </c>
      <c r="L3674" s="9">
        <f t="shared" si="172"/>
        <v>41908.946574074071</v>
      </c>
      <c r="M3674" s="10">
        <f t="shared" si="173"/>
        <v>2014</v>
      </c>
      <c r="N3674" t="b">
        <v>0</v>
      </c>
      <c r="O3674">
        <v>57</v>
      </c>
      <c r="P3674" t="b">
        <v>1</v>
      </c>
      <c r="Q3674" t="s">
        <v>8269</v>
      </c>
    </row>
    <row r="3675" spans="1:17" ht="45" hidden="1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s="9">
        <f t="shared" si="171"/>
        <v>41914.295104166667</v>
      </c>
      <c r="L3675" s="9">
        <f t="shared" si="172"/>
        <v>41948.536111111112</v>
      </c>
      <c r="M3675" s="10">
        <f t="shared" si="173"/>
        <v>2014</v>
      </c>
      <c r="N3675" t="b">
        <v>0</v>
      </c>
      <c r="O3675">
        <v>114</v>
      </c>
      <c r="P3675" t="b">
        <v>1</v>
      </c>
      <c r="Q3675" t="s">
        <v>8269</v>
      </c>
    </row>
    <row r="3676" spans="1:17" ht="60" hidden="1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s="9">
        <f t="shared" si="171"/>
        <v>42556.873020833329</v>
      </c>
      <c r="L3676" s="9">
        <f t="shared" si="172"/>
        <v>42616.873020833329</v>
      </c>
      <c r="M3676" s="10">
        <f t="shared" si="173"/>
        <v>2016</v>
      </c>
      <c r="N3676" t="b">
        <v>0</v>
      </c>
      <c r="O3676">
        <v>31</v>
      </c>
      <c r="P3676" t="b">
        <v>1</v>
      </c>
      <c r="Q3676" t="s">
        <v>8269</v>
      </c>
    </row>
    <row r="3677" spans="1:17" ht="60" hidden="1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s="9">
        <f t="shared" si="171"/>
        <v>42493.597013888888</v>
      </c>
      <c r="L3677" s="9">
        <f t="shared" si="172"/>
        <v>42505.958333333328</v>
      </c>
      <c r="M3677" s="10">
        <f t="shared" si="173"/>
        <v>2016</v>
      </c>
      <c r="N3677" t="b">
        <v>0</v>
      </c>
      <c r="O3677">
        <v>3</v>
      </c>
      <c r="P3677" t="b">
        <v>1</v>
      </c>
      <c r="Q3677" t="s">
        <v>8269</v>
      </c>
    </row>
    <row r="3678" spans="1:17" ht="60" hidden="1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s="9">
        <f t="shared" si="171"/>
        <v>41876.815787037034</v>
      </c>
      <c r="L3678" s="9">
        <f t="shared" si="172"/>
        <v>41894.815787037034</v>
      </c>
      <c r="M3678" s="10">
        <f t="shared" si="173"/>
        <v>2014</v>
      </c>
      <c r="N3678" t="b">
        <v>0</v>
      </c>
      <c r="O3678">
        <v>16</v>
      </c>
      <c r="P3678" t="b">
        <v>1</v>
      </c>
      <c r="Q3678" t="s">
        <v>8269</v>
      </c>
    </row>
    <row r="3679" spans="1:17" ht="45" hidden="1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s="9">
        <f t="shared" si="171"/>
        <v>41802.574282407404</v>
      </c>
      <c r="L3679" s="9">
        <f t="shared" si="172"/>
        <v>41823.165972222225</v>
      </c>
      <c r="M3679" s="10">
        <f t="shared" si="173"/>
        <v>2014</v>
      </c>
      <c r="N3679" t="b">
        <v>0</v>
      </c>
      <c r="O3679">
        <v>199</v>
      </c>
      <c r="P3679" t="b">
        <v>1</v>
      </c>
      <c r="Q3679" t="s">
        <v>8269</v>
      </c>
    </row>
    <row r="3680" spans="1:17" ht="45" hidden="1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s="9">
        <f t="shared" si="171"/>
        <v>42120.531226851846</v>
      </c>
      <c r="L3680" s="9">
        <f t="shared" si="172"/>
        <v>42155.531226851846</v>
      </c>
      <c r="M3680" s="10">
        <f t="shared" si="173"/>
        <v>2015</v>
      </c>
      <c r="N3680" t="b">
        <v>0</v>
      </c>
      <c r="O3680">
        <v>31</v>
      </c>
      <c r="P3680" t="b">
        <v>1</v>
      </c>
      <c r="Q3680" t="s">
        <v>8269</v>
      </c>
    </row>
    <row r="3681" spans="1:17" ht="60" hidden="1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s="9">
        <f t="shared" si="171"/>
        <v>41786.761354166665</v>
      </c>
      <c r="L3681" s="9">
        <f t="shared" si="172"/>
        <v>41821.207638888889</v>
      </c>
      <c r="M3681" s="10">
        <f t="shared" si="173"/>
        <v>2014</v>
      </c>
      <c r="N3681" t="b">
        <v>0</v>
      </c>
      <c r="O3681">
        <v>30</v>
      </c>
      <c r="P3681" t="b">
        <v>1</v>
      </c>
      <c r="Q3681" t="s">
        <v>8269</v>
      </c>
    </row>
    <row r="3682" spans="1:17" ht="45" hidden="1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s="9">
        <f t="shared" si="171"/>
        <v>42627.454097222217</v>
      </c>
      <c r="L3682" s="9">
        <f t="shared" si="172"/>
        <v>42648.454097222217</v>
      </c>
      <c r="M3682" s="10">
        <f t="shared" si="173"/>
        <v>2016</v>
      </c>
      <c r="N3682" t="b">
        <v>0</v>
      </c>
      <c r="O3682">
        <v>34</v>
      </c>
      <c r="P3682" t="b">
        <v>1</v>
      </c>
      <c r="Q3682" t="s">
        <v>8269</v>
      </c>
    </row>
    <row r="3683" spans="1:17" ht="60" hidden="1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s="9">
        <f t="shared" si="171"/>
        <v>42374.651504629626</v>
      </c>
      <c r="L3683" s="9">
        <f t="shared" si="172"/>
        <v>42384.651504629626</v>
      </c>
      <c r="M3683" s="10">
        <f t="shared" si="173"/>
        <v>2016</v>
      </c>
      <c r="N3683" t="b">
        <v>0</v>
      </c>
      <c r="O3683">
        <v>18</v>
      </c>
      <c r="P3683" t="b">
        <v>1</v>
      </c>
      <c r="Q3683" t="s">
        <v>8269</v>
      </c>
    </row>
    <row r="3684" spans="1:17" ht="45" hidden="1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s="9">
        <f t="shared" si="171"/>
        <v>41772.685393518521</v>
      </c>
      <c r="L3684" s="9">
        <f t="shared" si="172"/>
        <v>41806.290972222225</v>
      </c>
      <c r="M3684" s="10">
        <f t="shared" si="173"/>
        <v>2014</v>
      </c>
      <c r="N3684" t="b">
        <v>0</v>
      </c>
      <c r="O3684">
        <v>67</v>
      </c>
      <c r="P3684" t="b">
        <v>1</v>
      </c>
      <c r="Q3684" t="s">
        <v>8269</v>
      </c>
    </row>
    <row r="3685" spans="1:17" ht="45" hidden="1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s="9">
        <f t="shared" si="171"/>
        <v>42633.116851851853</v>
      </c>
      <c r="L3685" s="9">
        <f t="shared" si="172"/>
        <v>42663.116851851853</v>
      </c>
      <c r="M3685" s="10">
        <f t="shared" si="173"/>
        <v>2016</v>
      </c>
      <c r="N3685" t="b">
        <v>0</v>
      </c>
      <c r="O3685">
        <v>66</v>
      </c>
      <c r="P3685" t="b">
        <v>1</v>
      </c>
      <c r="Q3685" t="s">
        <v>8269</v>
      </c>
    </row>
    <row r="3686" spans="1:17" ht="60" hidden="1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s="9">
        <f t="shared" si="171"/>
        <v>42219.180393518516</v>
      </c>
      <c r="L3686" s="9">
        <f t="shared" si="172"/>
        <v>42249.180393518516</v>
      </c>
      <c r="M3686" s="10">
        <f t="shared" si="173"/>
        <v>2015</v>
      </c>
      <c r="N3686" t="b">
        <v>0</v>
      </c>
      <c r="O3686">
        <v>23</v>
      </c>
      <c r="P3686" t="b">
        <v>1</v>
      </c>
      <c r="Q3686" t="s">
        <v>8269</v>
      </c>
    </row>
    <row r="3687" spans="1:17" ht="45" hidden="1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s="9">
        <f t="shared" si="171"/>
        <v>41753.593275462961</v>
      </c>
      <c r="L3687" s="9">
        <f t="shared" si="172"/>
        <v>41778.875</v>
      </c>
      <c r="M3687" s="10">
        <f t="shared" si="173"/>
        <v>2014</v>
      </c>
      <c r="N3687" t="b">
        <v>0</v>
      </c>
      <c r="O3687">
        <v>126</v>
      </c>
      <c r="P3687" t="b">
        <v>1</v>
      </c>
      <c r="Q3687" t="s">
        <v>8269</v>
      </c>
    </row>
    <row r="3688" spans="1:17" ht="45" hidden="1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s="9">
        <f t="shared" si="171"/>
        <v>42230.662731481483</v>
      </c>
      <c r="L3688" s="9">
        <f t="shared" si="172"/>
        <v>42245.165972222225</v>
      </c>
      <c r="M3688" s="10">
        <f t="shared" si="173"/>
        <v>2015</v>
      </c>
      <c r="N3688" t="b">
        <v>0</v>
      </c>
      <c r="O3688">
        <v>6</v>
      </c>
      <c r="P3688" t="b">
        <v>1</v>
      </c>
      <c r="Q3688" t="s">
        <v>8269</v>
      </c>
    </row>
    <row r="3689" spans="1:17" ht="60" hidden="1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s="9">
        <f t="shared" si="171"/>
        <v>41787.218229166669</v>
      </c>
      <c r="L3689" s="9">
        <f t="shared" si="172"/>
        <v>41817.218229166669</v>
      </c>
      <c r="M3689" s="10">
        <f t="shared" si="173"/>
        <v>2014</v>
      </c>
      <c r="N3689" t="b">
        <v>0</v>
      </c>
      <c r="O3689">
        <v>25</v>
      </c>
      <c r="P3689" t="b">
        <v>1</v>
      </c>
      <c r="Q3689" t="s">
        <v>8269</v>
      </c>
    </row>
    <row r="3690" spans="1:17" ht="60" hidden="1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s="9">
        <f t="shared" si="171"/>
        <v>41829.787083333329</v>
      </c>
      <c r="L3690" s="9">
        <f t="shared" si="172"/>
        <v>41859.787083333329</v>
      </c>
      <c r="M3690" s="10">
        <f t="shared" si="173"/>
        <v>2014</v>
      </c>
      <c r="N3690" t="b">
        <v>0</v>
      </c>
      <c r="O3690">
        <v>39</v>
      </c>
      <c r="P3690" t="b">
        <v>1</v>
      </c>
      <c r="Q3690" t="s">
        <v>8269</v>
      </c>
    </row>
    <row r="3691" spans="1:17" ht="60" hidden="1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s="9">
        <f t="shared" si="171"/>
        <v>42147.826840277776</v>
      </c>
      <c r="L3691" s="9">
        <f t="shared" si="172"/>
        <v>42176.934027777781</v>
      </c>
      <c r="M3691" s="10">
        <f t="shared" si="173"/>
        <v>2015</v>
      </c>
      <c r="N3691" t="b">
        <v>0</v>
      </c>
      <c r="O3691">
        <v>62</v>
      </c>
      <c r="P3691" t="b">
        <v>1</v>
      </c>
      <c r="Q3691" t="s">
        <v>8269</v>
      </c>
    </row>
    <row r="3692" spans="1:17" ht="60" hidden="1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s="9">
        <f t="shared" si="171"/>
        <v>41940.598182870373</v>
      </c>
      <c r="L3692" s="9">
        <f t="shared" si="172"/>
        <v>41970.639849537038</v>
      </c>
      <c r="M3692" s="10">
        <f t="shared" si="173"/>
        <v>2014</v>
      </c>
      <c r="N3692" t="b">
        <v>0</v>
      </c>
      <c r="O3692">
        <v>31</v>
      </c>
      <c r="P3692" t="b">
        <v>1</v>
      </c>
      <c r="Q3692" t="s">
        <v>8269</v>
      </c>
    </row>
    <row r="3693" spans="1:17" ht="30" hidden="1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s="9">
        <f t="shared" si="171"/>
        <v>42020.700567129628</v>
      </c>
      <c r="L3693" s="9">
        <f t="shared" si="172"/>
        <v>42065.207638888889</v>
      </c>
      <c r="M3693" s="10">
        <f t="shared" si="173"/>
        <v>2015</v>
      </c>
      <c r="N3693" t="b">
        <v>0</v>
      </c>
      <c r="O3693">
        <v>274</v>
      </c>
      <c r="P3693" t="b">
        <v>1</v>
      </c>
      <c r="Q3693" t="s">
        <v>8269</v>
      </c>
    </row>
    <row r="3694" spans="1:17" ht="30" hidden="1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s="9">
        <f t="shared" si="171"/>
        <v>41891.96503472222</v>
      </c>
      <c r="L3694" s="9">
        <f t="shared" si="172"/>
        <v>41901</v>
      </c>
      <c r="M3694" s="10">
        <f t="shared" si="173"/>
        <v>2014</v>
      </c>
      <c r="N3694" t="b">
        <v>0</v>
      </c>
      <c r="O3694">
        <v>17</v>
      </c>
      <c r="P3694" t="b">
        <v>1</v>
      </c>
      <c r="Q3694" t="s">
        <v>8269</v>
      </c>
    </row>
    <row r="3695" spans="1:17" ht="60" hidden="1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s="9">
        <f t="shared" si="171"/>
        <v>42309.191307870366</v>
      </c>
      <c r="L3695" s="9">
        <f t="shared" si="172"/>
        <v>42338.9375</v>
      </c>
      <c r="M3695" s="10">
        <f t="shared" si="173"/>
        <v>2015</v>
      </c>
      <c r="N3695" t="b">
        <v>0</v>
      </c>
      <c r="O3695">
        <v>14</v>
      </c>
      <c r="P3695" t="b">
        <v>1</v>
      </c>
      <c r="Q3695" t="s">
        <v>8269</v>
      </c>
    </row>
    <row r="3696" spans="1:17" ht="60" hidden="1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s="9">
        <f t="shared" si="171"/>
        <v>42490.133877314816</v>
      </c>
      <c r="L3696" s="9">
        <f t="shared" si="172"/>
        <v>42527.083333333328</v>
      </c>
      <c r="M3696" s="10">
        <f t="shared" si="173"/>
        <v>2016</v>
      </c>
      <c r="N3696" t="b">
        <v>0</v>
      </c>
      <c r="O3696">
        <v>60</v>
      </c>
      <c r="P3696" t="b">
        <v>1</v>
      </c>
      <c r="Q3696" t="s">
        <v>8269</v>
      </c>
    </row>
    <row r="3697" spans="1:17" ht="60" hidden="1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s="9">
        <f t="shared" si="171"/>
        <v>41995.870486111111</v>
      </c>
      <c r="L3697" s="9">
        <f t="shared" si="172"/>
        <v>42015.870486111111</v>
      </c>
      <c r="M3697" s="10">
        <f t="shared" si="173"/>
        <v>2015</v>
      </c>
      <c r="N3697" t="b">
        <v>0</v>
      </c>
      <c r="O3697">
        <v>33</v>
      </c>
      <c r="P3697" t="b">
        <v>1</v>
      </c>
      <c r="Q3697" t="s">
        <v>8269</v>
      </c>
    </row>
    <row r="3698" spans="1:17" ht="45" hidden="1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s="9">
        <f t="shared" si="171"/>
        <v>41988.617083333331</v>
      </c>
      <c r="L3698" s="9">
        <f t="shared" si="172"/>
        <v>42048.617083333331</v>
      </c>
      <c r="M3698" s="10">
        <f t="shared" si="173"/>
        <v>2015</v>
      </c>
      <c r="N3698" t="b">
        <v>0</v>
      </c>
      <c r="O3698">
        <v>78</v>
      </c>
      <c r="P3698" t="b">
        <v>1</v>
      </c>
      <c r="Q3698" t="s">
        <v>8269</v>
      </c>
    </row>
    <row r="3699" spans="1:17" ht="60" hidden="1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s="9">
        <f t="shared" si="171"/>
        <v>42479.465833333335</v>
      </c>
      <c r="L3699" s="9">
        <f t="shared" si="172"/>
        <v>42500.465833333335</v>
      </c>
      <c r="M3699" s="10">
        <f t="shared" si="173"/>
        <v>2016</v>
      </c>
      <c r="N3699" t="b">
        <v>0</v>
      </c>
      <c r="O3699">
        <v>30</v>
      </c>
      <c r="P3699" t="b">
        <v>1</v>
      </c>
      <c r="Q3699" t="s">
        <v>8269</v>
      </c>
    </row>
    <row r="3700" spans="1:17" ht="45" hidden="1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s="9">
        <f t="shared" si="171"/>
        <v>42401.806562500002</v>
      </c>
      <c r="L3700" s="9">
        <f t="shared" si="172"/>
        <v>42431.806562500002</v>
      </c>
      <c r="M3700" s="10">
        <f t="shared" si="173"/>
        <v>2016</v>
      </c>
      <c r="N3700" t="b">
        <v>0</v>
      </c>
      <c r="O3700">
        <v>136</v>
      </c>
      <c r="P3700" t="b">
        <v>1</v>
      </c>
      <c r="Q3700" t="s">
        <v>8269</v>
      </c>
    </row>
    <row r="3701" spans="1:17" ht="60" hidden="1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s="9">
        <f t="shared" si="171"/>
        <v>41897.602037037039</v>
      </c>
      <c r="L3701" s="9">
        <f t="shared" si="172"/>
        <v>41927.602037037039</v>
      </c>
      <c r="M3701" s="10">
        <f t="shared" si="173"/>
        <v>2014</v>
      </c>
      <c r="N3701" t="b">
        <v>0</v>
      </c>
      <c r="O3701">
        <v>40</v>
      </c>
      <c r="P3701" t="b">
        <v>1</v>
      </c>
      <c r="Q3701" t="s">
        <v>8269</v>
      </c>
    </row>
    <row r="3702" spans="1:17" ht="30" hidden="1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s="9">
        <f t="shared" si="171"/>
        <v>41882.585648148146</v>
      </c>
      <c r="L3702" s="9">
        <f t="shared" si="172"/>
        <v>41912.666666666664</v>
      </c>
      <c r="M3702" s="10">
        <f t="shared" si="173"/>
        <v>2014</v>
      </c>
      <c r="N3702" t="b">
        <v>0</v>
      </c>
      <c r="O3702">
        <v>18</v>
      </c>
      <c r="P3702" t="b">
        <v>1</v>
      </c>
      <c r="Q3702" t="s">
        <v>8269</v>
      </c>
    </row>
    <row r="3703" spans="1:17" ht="60" hidden="1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s="9">
        <f t="shared" si="171"/>
        <v>42129.541585648149</v>
      </c>
      <c r="L3703" s="9">
        <f t="shared" si="172"/>
        <v>42159.541585648149</v>
      </c>
      <c r="M3703" s="10">
        <f t="shared" si="173"/>
        <v>2015</v>
      </c>
      <c r="N3703" t="b">
        <v>0</v>
      </c>
      <c r="O3703">
        <v>39</v>
      </c>
      <c r="P3703" t="b">
        <v>1</v>
      </c>
      <c r="Q3703" t="s">
        <v>8269</v>
      </c>
    </row>
    <row r="3704" spans="1:17" ht="60" hidden="1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s="9">
        <f t="shared" si="171"/>
        <v>42524.53800925926</v>
      </c>
      <c r="L3704" s="9">
        <f t="shared" si="172"/>
        <v>42561.957638888889</v>
      </c>
      <c r="M3704" s="10">
        <f t="shared" si="173"/>
        <v>2016</v>
      </c>
      <c r="N3704" t="b">
        <v>0</v>
      </c>
      <c r="O3704">
        <v>21</v>
      </c>
      <c r="P3704" t="b">
        <v>1</v>
      </c>
      <c r="Q3704" t="s">
        <v>8269</v>
      </c>
    </row>
    <row r="3705" spans="1:17" ht="60" hidden="1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s="9">
        <f t="shared" si="171"/>
        <v>42556.504490740743</v>
      </c>
      <c r="L3705" s="9">
        <f t="shared" si="172"/>
        <v>42595.290972222225</v>
      </c>
      <c r="M3705" s="10">
        <f t="shared" si="173"/>
        <v>2016</v>
      </c>
      <c r="N3705" t="b">
        <v>0</v>
      </c>
      <c r="O3705">
        <v>30</v>
      </c>
      <c r="P3705" t="b">
        <v>1</v>
      </c>
      <c r="Q3705" t="s">
        <v>8269</v>
      </c>
    </row>
    <row r="3706" spans="1:17" ht="60" hidden="1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s="9">
        <f t="shared" si="171"/>
        <v>42461.689745370371</v>
      </c>
      <c r="L3706" s="9">
        <f t="shared" si="172"/>
        <v>42521.689745370371</v>
      </c>
      <c r="M3706" s="10">
        <f t="shared" si="173"/>
        <v>2016</v>
      </c>
      <c r="N3706" t="b">
        <v>0</v>
      </c>
      <c r="O3706">
        <v>27</v>
      </c>
      <c r="P3706" t="b">
        <v>1</v>
      </c>
      <c r="Q3706" t="s">
        <v>8269</v>
      </c>
    </row>
    <row r="3707" spans="1:17" ht="60" hidden="1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s="9">
        <f t="shared" si="171"/>
        <v>41792.542986111112</v>
      </c>
      <c r="L3707" s="9">
        <f t="shared" si="172"/>
        <v>41813.75</v>
      </c>
      <c r="M3707" s="10">
        <f t="shared" si="173"/>
        <v>2014</v>
      </c>
      <c r="N3707" t="b">
        <v>0</v>
      </c>
      <c r="O3707">
        <v>35</v>
      </c>
      <c r="P3707" t="b">
        <v>1</v>
      </c>
      <c r="Q3707" t="s">
        <v>8269</v>
      </c>
    </row>
    <row r="3708" spans="1:17" ht="45" hidden="1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s="9">
        <f t="shared" si="171"/>
        <v>41879.913761574076</v>
      </c>
      <c r="L3708" s="9">
        <f t="shared" si="172"/>
        <v>41894.913761574076</v>
      </c>
      <c r="M3708" s="10">
        <f t="shared" si="173"/>
        <v>2014</v>
      </c>
      <c r="N3708" t="b">
        <v>0</v>
      </c>
      <c r="O3708">
        <v>13</v>
      </c>
      <c r="P3708" t="b">
        <v>1</v>
      </c>
      <c r="Q3708" t="s">
        <v>8269</v>
      </c>
    </row>
    <row r="3709" spans="1:17" ht="45" hidden="1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s="9">
        <f t="shared" si="171"/>
        <v>42552.048356481479</v>
      </c>
      <c r="L3709" s="9">
        <f t="shared" si="172"/>
        <v>42573.226388888885</v>
      </c>
      <c r="M3709" s="10">
        <f t="shared" si="173"/>
        <v>2016</v>
      </c>
      <c r="N3709" t="b">
        <v>0</v>
      </c>
      <c r="O3709">
        <v>23</v>
      </c>
      <c r="P3709" t="b">
        <v>1</v>
      </c>
      <c r="Q3709" t="s">
        <v>8269</v>
      </c>
    </row>
    <row r="3710" spans="1:17" ht="60" hidden="1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s="9">
        <f t="shared" si="171"/>
        <v>41810.142199074071</v>
      </c>
      <c r="L3710" s="9">
        <f t="shared" si="172"/>
        <v>41824.142199074071</v>
      </c>
      <c r="M3710" s="10">
        <f t="shared" si="173"/>
        <v>2014</v>
      </c>
      <c r="N3710" t="b">
        <v>0</v>
      </c>
      <c r="O3710">
        <v>39</v>
      </c>
      <c r="P3710" t="b">
        <v>1</v>
      </c>
      <c r="Q3710" t="s">
        <v>8269</v>
      </c>
    </row>
    <row r="3711" spans="1:17" ht="45" hidden="1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s="9">
        <f t="shared" si="171"/>
        <v>41785.707708333335</v>
      </c>
      <c r="L3711" s="9">
        <f t="shared" si="172"/>
        <v>41815.707708333335</v>
      </c>
      <c r="M3711" s="10">
        <f t="shared" si="173"/>
        <v>2014</v>
      </c>
      <c r="N3711" t="b">
        <v>0</v>
      </c>
      <c r="O3711">
        <v>35</v>
      </c>
      <c r="P3711" t="b">
        <v>1</v>
      </c>
      <c r="Q3711" t="s">
        <v>8269</v>
      </c>
    </row>
    <row r="3712" spans="1:17" ht="30" hidden="1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s="9">
        <f t="shared" si="171"/>
        <v>42072.576249999998</v>
      </c>
      <c r="L3712" s="9">
        <f t="shared" si="172"/>
        <v>42097.576249999998</v>
      </c>
      <c r="M3712" s="10">
        <f t="shared" si="173"/>
        <v>2015</v>
      </c>
      <c r="N3712" t="b">
        <v>0</v>
      </c>
      <c r="O3712">
        <v>27</v>
      </c>
      <c r="P3712" t="b">
        <v>1</v>
      </c>
      <c r="Q3712" t="s">
        <v>8269</v>
      </c>
    </row>
    <row r="3713" spans="1:17" ht="30" hidden="1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s="9">
        <f t="shared" si="171"/>
        <v>41779.724224537036</v>
      </c>
      <c r="L3713" s="9">
        <f t="shared" si="172"/>
        <v>41805.666666666664</v>
      </c>
      <c r="M3713" s="10">
        <f t="shared" si="173"/>
        <v>2014</v>
      </c>
      <c r="N3713" t="b">
        <v>0</v>
      </c>
      <c r="O3713">
        <v>21</v>
      </c>
      <c r="P3713" t="b">
        <v>1</v>
      </c>
      <c r="Q3713" t="s">
        <v>8269</v>
      </c>
    </row>
    <row r="3714" spans="1:17" ht="60" hidden="1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s="9">
        <f t="shared" si="171"/>
        <v>42134.172071759262</v>
      </c>
      <c r="L3714" s="9">
        <f t="shared" si="172"/>
        <v>42155.290972222225</v>
      </c>
      <c r="M3714" s="10">
        <f t="shared" si="173"/>
        <v>2015</v>
      </c>
      <c r="N3714" t="b">
        <v>0</v>
      </c>
      <c r="O3714">
        <v>104</v>
      </c>
      <c r="P3714" t="b">
        <v>1</v>
      </c>
      <c r="Q3714" t="s">
        <v>8269</v>
      </c>
    </row>
    <row r="3715" spans="1:17" ht="45" hidden="1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s="9">
        <f t="shared" ref="K3715:K3778" si="174">(((J3715/60)/60)/24)+DATE(1970,1,1)</f>
        <v>42505.738032407404</v>
      </c>
      <c r="L3715" s="9">
        <f t="shared" ref="L3715:L3778" si="175">(((I3715/60)/60)/24)+DATE(1970,1,1)</f>
        <v>42525.738032407404</v>
      </c>
      <c r="M3715" s="10">
        <f t="shared" ref="M3715:M3778" si="176">YEAR(L3715)</f>
        <v>2016</v>
      </c>
      <c r="N3715" t="b">
        <v>0</v>
      </c>
      <c r="O3715">
        <v>19</v>
      </c>
      <c r="P3715" t="b">
        <v>1</v>
      </c>
      <c r="Q3715" t="s">
        <v>8269</v>
      </c>
    </row>
    <row r="3716" spans="1:17" ht="60" hidden="1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s="9">
        <f t="shared" si="174"/>
        <v>42118.556331018524</v>
      </c>
      <c r="L3716" s="9">
        <f t="shared" si="175"/>
        <v>42150.165972222225</v>
      </c>
      <c r="M3716" s="10">
        <f t="shared" si="176"/>
        <v>2015</v>
      </c>
      <c r="N3716" t="b">
        <v>0</v>
      </c>
      <c r="O3716">
        <v>97</v>
      </c>
      <c r="P3716" t="b">
        <v>1</v>
      </c>
      <c r="Q3716" t="s">
        <v>8269</v>
      </c>
    </row>
    <row r="3717" spans="1:17" ht="60" hidden="1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s="9">
        <f t="shared" si="174"/>
        <v>42036.995590277773</v>
      </c>
      <c r="L3717" s="9">
        <f t="shared" si="175"/>
        <v>42094.536111111112</v>
      </c>
      <c r="M3717" s="10">
        <f t="shared" si="176"/>
        <v>2015</v>
      </c>
      <c r="N3717" t="b">
        <v>0</v>
      </c>
      <c r="O3717">
        <v>27</v>
      </c>
      <c r="P3717" t="b">
        <v>1</v>
      </c>
      <c r="Q3717" t="s">
        <v>8269</v>
      </c>
    </row>
    <row r="3718" spans="1:17" ht="45" hidden="1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s="9">
        <f t="shared" si="174"/>
        <v>42360.887835648144</v>
      </c>
      <c r="L3718" s="9">
        <f t="shared" si="175"/>
        <v>42390.887835648144</v>
      </c>
      <c r="M3718" s="10">
        <f t="shared" si="176"/>
        <v>2016</v>
      </c>
      <c r="N3718" t="b">
        <v>0</v>
      </c>
      <c r="O3718">
        <v>24</v>
      </c>
      <c r="P3718" t="b">
        <v>1</v>
      </c>
      <c r="Q3718" t="s">
        <v>8269</v>
      </c>
    </row>
    <row r="3719" spans="1:17" ht="45" hidden="1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s="9">
        <f t="shared" si="174"/>
        <v>42102.866307870368</v>
      </c>
      <c r="L3719" s="9">
        <f t="shared" si="175"/>
        <v>42133.866307870368</v>
      </c>
      <c r="M3719" s="10">
        <f t="shared" si="176"/>
        <v>2015</v>
      </c>
      <c r="N3719" t="b">
        <v>0</v>
      </c>
      <c r="O3719">
        <v>13</v>
      </c>
      <c r="P3719" t="b">
        <v>1</v>
      </c>
      <c r="Q3719" t="s">
        <v>8269</v>
      </c>
    </row>
    <row r="3720" spans="1:17" ht="45" hidden="1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s="9">
        <f t="shared" si="174"/>
        <v>42032.716145833328</v>
      </c>
      <c r="L3720" s="9">
        <f t="shared" si="175"/>
        <v>42062.716145833328</v>
      </c>
      <c r="M3720" s="10">
        <f t="shared" si="176"/>
        <v>2015</v>
      </c>
      <c r="N3720" t="b">
        <v>0</v>
      </c>
      <c r="O3720">
        <v>46</v>
      </c>
      <c r="P3720" t="b">
        <v>1</v>
      </c>
      <c r="Q3720" t="s">
        <v>8269</v>
      </c>
    </row>
    <row r="3721" spans="1:17" ht="30" hidden="1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s="9">
        <f t="shared" si="174"/>
        <v>42147.729930555557</v>
      </c>
      <c r="L3721" s="9">
        <f t="shared" si="175"/>
        <v>42177.729930555557</v>
      </c>
      <c r="M3721" s="10">
        <f t="shared" si="176"/>
        <v>2015</v>
      </c>
      <c r="N3721" t="b">
        <v>0</v>
      </c>
      <c r="O3721">
        <v>4</v>
      </c>
      <c r="P3721" t="b">
        <v>1</v>
      </c>
      <c r="Q3721" t="s">
        <v>8269</v>
      </c>
    </row>
    <row r="3722" spans="1:17" ht="30" hidden="1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s="9">
        <f t="shared" si="174"/>
        <v>42165.993125000001</v>
      </c>
      <c r="L3722" s="9">
        <f t="shared" si="175"/>
        <v>42187.993125000001</v>
      </c>
      <c r="M3722" s="10">
        <f t="shared" si="176"/>
        <v>2015</v>
      </c>
      <c r="N3722" t="b">
        <v>0</v>
      </c>
      <c r="O3722">
        <v>40</v>
      </c>
      <c r="P3722" t="b">
        <v>1</v>
      </c>
      <c r="Q3722" t="s">
        <v>8269</v>
      </c>
    </row>
    <row r="3723" spans="1:17" ht="60" hidden="1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s="9">
        <f t="shared" si="174"/>
        <v>41927.936157407406</v>
      </c>
      <c r="L3723" s="9">
        <f t="shared" si="175"/>
        <v>41948.977824074071</v>
      </c>
      <c r="M3723" s="10">
        <f t="shared" si="176"/>
        <v>2014</v>
      </c>
      <c r="N3723" t="b">
        <v>0</v>
      </c>
      <c r="O3723">
        <v>44</v>
      </c>
      <c r="P3723" t="b">
        <v>1</v>
      </c>
      <c r="Q3723" t="s">
        <v>8269</v>
      </c>
    </row>
    <row r="3724" spans="1:17" ht="60" hidden="1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s="9">
        <f t="shared" si="174"/>
        <v>42381.671840277777</v>
      </c>
      <c r="L3724" s="9">
        <f t="shared" si="175"/>
        <v>42411.957638888889</v>
      </c>
      <c r="M3724" s="10">
        <f t="shared" si="176"/>
        <v>2016</v>
      </c>
      <c r="N3724" t="b">
        <v>0</v>
      </c>
      <c r="O3724">
        <v>35</v>
      </c>
      <c r="P3724" t="b">
        <v>1</v>
      </c>
      <c r="Q3724" t="s">
        <v>8269</v>
      </c>
    </row>
    <row r="3725" spans="1:17" ht="30" hidden="1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s="9">
        <f t="shared" si="174"/>
        <v>41943.753032407411</v>
      </c>
      <c r="L3725" s="9">
        <f t="shared" si="175"/>
        <v>41973.794699074075</v>
      </c>
      <c r="M3725" s="10">
        <f t="shared" si="176"/>
        <v>2014</v>
      </c>
      <c r="N3725" t="b">
        <v>0</v>
      </c>
      <c r="O3725">
        <v>63</v>
      </c>
      <c r="P3725" t="b">
        <v>1</v>
      </c>
      <c r="Q3725" t="s">
        <v>8269</v>
      </c>
    </row>
    <row r="3726" spans="1:17" ht="60" hidden="1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s="9">
        <f t="shared" si="174"/>
        <v>42465.491435185191</v>
      </c>
      <c r="L3726" s="9">
        <f t="shared" si="175"/>
        <v>42494.958333333328</v>
      </c>
      <c r="M3726" s="10">
        <f t="shared" si="176"/>
        <v>2016</v>
      </c>
      <c r="N3726" t="b">
        <v>0</v>
      </c>
      <c r="O3726">
        <v>89</v>
      </c>
      <c r="P3726" t="b">
        <v>1</v>
      </c>
      <c r="Q3726" t="s">
        <v>8269</v>
      </c>
    </row>
    <row r="3727" spans="1:17" ht="60" hidden="1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s="9">
        <f t="shared" si="174"/>
        <v>42401.945219907408</v>
      </c>
      <c r="L3727" s="9">
        <f t="shared" si="175"/>
        <v>42418.895833333328</v>
      </c>
      <c r="M3727" s="10">
        <f t="shared" si="176"/>
        <v>2016</v>
      </c>
      <c r="N3727" t="b">
        <v>0</v>
      </c>
      <c r="O3727">
        <v>15</v>
      </c>
      <c r="P3727" t="b">
        <v>1</v>
      </c>
      <c r="Q3727" t="s">
        <v>8269</v>
      </c>
    </row>
    <row r="3728" spans="1:17" ht="45" hidden="1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s="9">
        <f t="shared" si="174"/>
        <v>42462.140868055561</v>
      </c>
      <c r="L3728" s="9">
        <f t="shared" si="175"/>
        <v>42489.875</v>
      </c>
      <c r="M3728" s="10">
        <f t="shared" si="176"/>
        <v>2016</v>
      </c>
      <c r="N3728" t="b">
        <v>0</v>
      </c>
      <c r="O3728">
        <v>46</v>
      </c>
      <c r="P3728" t="b">
        <v>1</v>
      </c>
      <c r="Q3728" t="s">
        <v>8269</v>
      </c>
    </row>
    <row r="3729" spans="1:17" ht="45" hidden="1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s="9">
        <f t="shared" si="174"/>
        <v>42632.348310185189</v>
      </c>
      <c r="L3729" s="9">
        <f t="shared" si="175"/>
        <v>42663.204861111109</v>
      </c>
      <c r="M3729" s="10">
        <f t="shared" si="176"/>
        <v>2016</v>
      </c>
      <c r="N3729" t="b">
        <v>0</v>
      </c>
      <c r="O3729">
        <v>33</v>
      </c>
      <c r="P3729" t="b">
        <v>1</v>
      </c>
      <c r="Q3729" t="s">
        <v>8269</v>
      </c>
    </row>
    <row r="3730" spans="1:17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s="9">
        <f t="shared" si="174"/>
        <v>42205.171018518522</v>
      </c>
      <c r="L3730" s="9">
        <f t="shared" si="175"/>
        <v>42235.171018518522</v>
      </c>
      <c r="M3730" s="10">
        <f t="shared" si="176"/>
        <v>2015</v>
      </c>
      <c r="N3730" t="b">
        <v>0</v>
      </c>
      <c r="O3730">
        <v>31</v>
      </c>
      <c r="P3730" t="b">
        <v>0</v>
      </c>
      <c r="Q3730" t="s">
        <v>8269</v>
      </c>
    </row>
    <row r="3731" spans="1:17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s="9">
        <f t="shared" si="174"/>
        <v>42041.205000000002</v>
      </c>
      <c r="L3731" s="9">
        <f t="shared" si="175"/>
        <v>42086.16333333333</v>
      </c>
      <c r="M3731" s="10">
        <f t="shared" si="176"/>
        <v>2015</v>
      </c>
      <c r="N3731" t="b">
        <v>0</v>
      </c>
      <c r="O3731">
        <v>5</v>
      </c>
      <c r="P3731" t="b">
        <v>0</v>
      </c>
      <c r="Q3731" t="s">
        <v>8269</v>
      </c>
    </row>
    <row r="3732" spans="1:17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s="9">
        <f t="shared" si="174"/>
        <v>42203.677766203706</v>
      </c>
      <c r="L3732" s="9">
        <f t="shared" si="175"/>
        <v>42233.677766203706</v>
      </c>
      <c r="M3732" s="10">
        <f t="shared" si="176"/>
        <v>2015</v>
      </c>
      <c r="N3732" t="b">
        <v>0</v>
      </c>
      <c r="O3732">
        <v>1</v>
      </c>
      <c r="P3732" t="b">
        <v>0</v>
      </c>
      <c r="Q3732" t="s">
        <v>8269</v>
      </c>
    </row>
    <row r="3733" spans="1:17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s="9">
        <f t="shared" si="174"/>
        <v>41983.752847222218</v>
      </c>
      <c r="L3733" s="9">
        <f t="shared" si="175"/>
        <v>42014.140972222223</v>
      </c>
      <c r="M3733" s="10">
        <f t="shared" si="176"/>
        <v>2015</v>
      </c>
      <c r="N3733" t="b">
        <v>0</v>
      </c>
      <c r="O3733">
        <v>12</v>
      </c>
      <c r="P3733" t="b">
        <v>0</v>
      </c>
      <c r="Q3733" t="s">
        <v>8269</v>
      </c>
    </row>
    <row r="3734" spans="1:17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s="9">
        <f t="shared" si="174"/>
        <v>41968.677465277782</v>
      </c>
      <c r="L3734" s="9">
        <f t="shared" si="175"/>
        <v>42028.5</v>
      </c>
      <c r="M3734" s="10">
        <f t="shared" si="176"/>
        <v>2015</v>
      </c>
      <c r="N3734" t="b">
        <v>0</v>
      </c>
      <c r="O3734">
        <v>4</v>
      </c>
      <c r="P3734" t="b">
        <v>0</v>
      </c>
      <c r="Q3734" t="s">
        <v>8269</v>
      </c>
    </row>
    <row r="3735" spans="1:17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s="9">
        <f t="shared" si="174"/>
        <v>42103.024398148147</v>
      </c>
      <c r="L3735" s="9">
        <f t="shared" si="175"/>
        <v>42112.9375</v>
      </c>
      <c r="M3735" s="10">
        <f t="shared" si="176"/>
        <v>2015</v>
      </c>
      <c r="N3735" t="b">
        <v>0</v>
      </c>
      <c r="O3735">
        <v>0</v>
      </c>
      <c r="P3735" t="b">
        <v>0</v>
      </c>
      <c r="Q3735" t="s">
        <v>8269</v>
      </c>
    </row>
    <row r="3736" spans="1:17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s="9">
        <f t="shared" si="174"/>
        <v>42089.901574074072</v>
      </c>
      <c r="L3736" s="9">
        <f t="shared" si="175"/>
        <v>42149.901574074072</v>
      </c>
      <c r="M3736" s="10">
        <f t="shared" si="176"/>
        <v>2015</v>
      </c>
      <c r="N3736" t="b">
        <v>0</v>
      </c>
      <c r="O3736">
        <v>7</v>
      </c>
      <c r="P3736" t="b">
        <v>0</v>
      </c>
      <c r="Q3736" t="s">
        <v>8269</v>
      </c>
    </row>
    <row r="3737" spans="1:17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s="9">
        <f t="shared" si="174"/>
        <v>42122.693159722221</v>
      </c>
      <c r="L3737" s="9">
        <f t="shared" si="175"/>
        <v>42152.693159722221</v>
      </c>
      <c r="M3737" s="10">
        <f t="shared" si="176"/>
        <v>2015</v>
      </c>
      <c r="N3737" t="b">
        <v>0</v>
      </c>
      <c r="O3737">
        <v>2</v>
      </c>
      <c r="P3737" t="b">
        <v>0</v>
      </c>
      <c r="Q3737" t="s">
        <v>8269</v>
      </c>
    </row>
    <row r="3738" spans="1:17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s="9">
        <f t="shared" si="174"/>
        <v>42048.711724537032</v>
      </c>
      <c r="L3738" s="9">
        <f t="shared" si="175"/>
        <v>42086.75</v>
      </c>
      <c r="M3738" s="10">
        <f t="shared" si="176"/>
        <v>2015</v>
      </c>
      <c r="N3738" t="b">
        <v>0</v>
      </c>
      <c r="O3738">
        <v>1</v>
      </c>
      <c r="P3738" t="b">
        <v>0</v>
      </c>
      <c r="Q3738" t="s">
        <v>8269</v>
      </c>
    </row>
    <row r="3739" spans="1:17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s="9">
        <f t="shared" si="174"/>
        <v>42297.691006944442</v>
      </c>
      <c r="L3739" s="9">
        <f t="shared" si="175"/>
        <v>42320.290972222225</v>
      </c>
      <c r="M3739" s="10">
        <f t="shared" si="176"/>
        <v>2015</v>
      </c>
      <c r="N3739" t="b">
        <v>0</v>
      </c>
      <c r="O3739">
        <v>4</v>
      </c>
      <c r="P3739" t="b">
        <v>0</v>
      </c>
      <c r="Q3739" t="s">
        <v>8269</v>
      </c>
    </row>
    <row r="3740" spans="1:17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s="9">
        <f t="shared" si="174"/>
        <v>41813.938715277778</v>
      </c>
      <c r="L3740" s="9">
        <f t="shared" si="175"/>
        <v>41835.916666666664</v>
      </c>
      <c r="M3740" s="10">
        <f t="shared" si="176"/>
        <v>2014</v>
      </c>
      <c r="N3740" t="b">
        <v>0</v>
      </c>
      <c r="O3740">
        <v>6</v>
      </c>
      <c r="P3740" t="b">
        <v>0</v>
      </c>
      <c r="Q3740" t="s">
        <v>8269</v>
      </c>
    </row>
    <row r="3741" spans="1:17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s="9">
        <f t="shared" si="174"/>
        <v>42548.449861111112</v>
      </c>
      <c r="L3741" s="9">
        <f t="shared" si="175"/>
        <v>42568.449861111112</v>
      </c>
      <c r="M3741" s="10">
        <f t="shared" si="176"/>
        <v>2016</v>
      </c>
      <c r="N3741" t="b">
        <v>0</v>
      </c>
      <c r="O3741">
        <v>8</v>
      </c>
      <c r="P3741" t="b">
        <v>0</v>
      </c>
      <c r="Q3741" t="s">
        <v>8269</v>
      </c>
    </row>
    <row r="3742" spans="1:17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s="9">
        <f t="shared" si="174"/>
        <v>41833.089756944442</v>
      </c>
      <c r="L3742" s="9">
        <f t="shared" si="175"/>
        <v>41863.079143518517</v>
      </c>
      <c r="M3742" s="10">
        <f t="shared" si="176"/>
        <v>2014</v>
      </c>
      <c r="N3742" t="b">
        <v>0</v>
      </c>
      <c r="O3742">
        <v>14</v>
      </c>
      <c r="P3742" t="b">
        <v>0</v>
      </c>
      <c r="Q3742" t="s">
        <v>8269</v>
      </c>
    </row>
    <row r="3743" spans="1:17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s="9">
        <f t="shared" si="174"/>
        <v>42325.920717592591</v>
      </c>
      <c r="L3743" s="9">
        <f t="shared" si="175"/>
        <v>42355.920717592591</v>
      </c>
      <c r="M3743" s="10">
        <f t="shared" si="176"/>
        <v>2015</v>
      </c>
      <c r="N3743" t="b">
        <v>0</v>
      </c>
      <c r="O3743">
        <v>0</v>
      </c>
      <c r="P3743" t="b">
        <v>0</v>
      </c>
      <c r="Q3743" t="s">
        <v>8269</v>
      </c>
    </row>
    <row r="3744" spans="1:17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s="9">
        <f t="shared" si="174"/>
        <v>41858.214629629627</v>
      </c>
      <c r="L3744" s="9">
        <f t="shared" si="175"/>
        <v>41888.214629629627</v>
      </c>
      <c r="M3744" s="10">
        <f t="shared" si="176"/>
        <v>2014</v>
      </c>
      <c r="N3744" t="b">
        <v>0</v>
      </c>
      <c r="O3744">
        <v>4</v>
      </c>
      <c r="P3744" t="b">
        <v>0</v>
      </c>
      <c r="Q3744" t="s">
        <v>8269</v>
      </c>
    </row>
    <row r="3745" spans="1:17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s="9">
        <f t="shared" si="174"/>
        <v>41793.710231481484</v>
      </c>
      <c r="L3745" s="9">
        <f t="shared" si="175"/>
        <v>41823.710231481484</v>
      </c>
      <c r="M3745" s="10">
        <f t="shared" si="176"/>
        <v>2014</v>
      </c>
      <c r="N3745" t="b">
        <v>0</v>
      </c>
      <c r="O3745">
        <v>0</v>
      </c>
      <c r="P3745" t="b">
        <v>0</v>
      </c>
      <c r="Q3745" t="s">
        <v>8269</v>
      </c>
    </row>
    <row r="3746" spans="1:17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s="9">
        <f t="shared" si="174"/>
        <v>41793.814259259263</v>
      </c>
      <c r="L3746" s="9">
        <f t="shared" si="175"/>
        <v>41825.165972222225</v>
      </c>
      <c r="M3746" s="10">
        <f t="shared" si="176"/>
        <v>2014</v>
      </c>
      <c r="N3746" t="b">
        <v>0</v>
      </c>
      <c r="O3746">
        <v>0</v>
      </c>
      <c r="P3746" t="b">
        <v>0</v>
      </c>
      <c r="Q3746" t="s">
        <v>8269</v>
      </c>
    </row>
    <row r="3747" spans="1:17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s="9">
        <f t="shared" si="174"/>
        <v>41831.697939814818</v>
      </c>
      <c r="L3747" s="9">
        <f t="shared" si="175"/>
        <v>41861.697939814818</v>
      </c>
      <c r="M3747" s="10">
        <f t="shared" si="176"/>
        <v>2014</v>
      </c>
      <c r="N3747" t="b">
        <v>0</v>
      </c>
      <c r="O3747">
        <v>1</v>
      </c>
      <c r="P3747" t="b">
        <v>0</v>
      </c>
      <c r="Q3747" t="s">
        <v>8269</v>
      </c>
    </row>
    <row r="3748" spans="1:17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s="9">
        <f t="shared" si="174"/>
        <v>42621.389340277776</v>
      </c>
      <c r="L3748" s="9">
        <f t="shared" si="175"/>
        <v>42651.389340277776</v>
      </c>
      <c r="M3748" s="10">
        <f t="shared" si="176"/>
        <v>2016</v>
      </c>
      <c r="N3748" t="b">
        <v>0</v>
      </c>
      <c r="O3748">
        <v>1</v>
      </c>
      <c r="P3748" t="b">
        <v>0</v>
      </c>
      <c r="Q3748" t="s">
        <v>8269</v>
      </c>
    </row>
    <row r="3749" spans="1:17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s="9">
        <f t="shared" si="174"/>
        <v>42164.299722222218</v>
      </c>
      <c r="L3749" s="9">
        <f t="shared" si="175"/>
        <v>42190.957638888889</v>
      </c>
      <c r="M3749" s="10">
        <f t="shared" si="176"/>
        <v>2015</v>
      </c>
      <c r="N3749" t="b">
        <v>0</v>
      </c>
      <c r="O3749">
        <v>1</v>
      </c>
      <c r="P3749" t="b">
        <v>0</v>
      </c>
      <c r="Q3749" t="s">
        <v>8269</v>
      </c>
    </row>
    <row r="3750" spans="1:17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s="9">
        <f t="shared" si="174"/>
        <v>42395.706435185188</v>
      </c>
      <c r="L3750" s="9">
        <f t="shared" si="175"/>
        <v>42416.249305555553</v>
      </c>
      <c r="M3750" s="10">
        <f t="shared" si="176"/>
        <v>2016</v>
      </c>
      <c r="N3750" t="b">
        <v>0</v>
      </c>
      <c r="O3750">
        <v>52</v>
      </c>
      <c r="P3750" t="b">
        <v>1</v>
      </c>
      <c r="Q3750" t="s">
        <v>8303</v>
      </c>
    </row>
    <row r="3751" spans="1:17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s="9">
        <f t="shared" si="174"/>
        <v>42458.127175925925</v>
      </c>
      <c r="L3751" s="9">
        <f t="shared" si="175"/>
        <v>42489.165972222225</v>
      </c>
      <c r="M3751" s="10">
        <f t="shared" si="176"/>
        <v>2016</v>
      </c>
      <c r="N3751" t="b">
        <v>0</v>
      </c>
      <c r="O3751">
        <v>7</v>
      </c>
      <c r="P3751" t="b">
        <v>1</v>
      </c>
      <c r="Q3751" t="s">
        <v>8303</v>
      </c>
    </row>
    <row r="3752" spans="1:17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s="9">
        <f t="shared" si="174"/>
        <v>42016.981574074074</v>
      </c>
      <c r="L3752" s="9">
        <f t="shared" si="175"/>
        <v>42045.332638888889</v>
      </c>
      <c r="M3752" s="10">
        <f t="shared" si="176"/>
        <v>2015</v>
      </c>
      <c r="N3752" t="b">
        <v>0</v>
      </c>
      <c r="O3752">
        <v>28</v>
      </c>
      <c r="P3752" t="b">
        <v>1</v>
      </c>
      <c r="Q3752" t="s">
        <v>8303</v>
      </c>
    </row>
    <row r="3753" spans="1:17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s="9">
        <f t="shared" si="174"/>
        <v>42403.035567129627</v>
      </c>
      <c r="L3753" s="9">
        <f t="shared" si="175"/>
        <v>42462.993900462956</v>
      </c>
      <c r="M3753" s="10">
        <f t="shared" si="176"/>
        <v>2016</v>
      </c>
      <c r="N3753" t="b">
        <v>0</v>
      </c>
      <c r="O3753">
        <v>11</v>
      </c>
      <c r="P3753" t="b">
        <v>1</v>
      </c>
      <c r="Q3753" t="s">
        <v>8303</v>
      </c>
    </row>
    <row r="3754" spans="1:17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s="9">
        <f t="shared" si="174"/>
        <v>42619.802488425921</v>
      </c>
      <c r="L3754" s="9">
        <f t="shared" si="175"/>
        <v>42659.875</v>
      </c>
      <c r="M3754" s="10">
        <f t="shared" si="176"/>
        <v>2016</v>
      </c>
      <c r="N3754" t="b">
        <v>0</v>
      </c>
      <c r="O3754">
        <v>15</v>
      </c>
      <c r="P3754" t="b">
        <v>1</v>
      </c>
      <c r="Q3754" t="s">
        <v>8303</v>
      </c>
    </row>
    <row r="3755" spans="1:17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s="9">
        <f t="shared" si="174"/>
        <v>42128.824074074073</v>
      </c>
      <c r="L3755" s="9">
        <f t="shared" si="175"/>
        <v>42158</v>
      </c>
      <c r="M3755" s="10">
        <f t="shared" si="176"/>
        <v>2015</v>
      </c>
      <c r="N3755" t="b">
        <v>0</v>
      </c>
      <c r="O3755">
        <v>30</v>
      </c>
      <c r="P3755" t="b">
        <v>1</v>
      </c>
      <c r="Q3755" t="s">
        <v>8303</v>
      </c>
    </row>
    <row r="3756" spans="1:17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s="9">
        <f t="shared" si="174"/>
        <v>41808.881215277775</v>
      </c>
      <c r="L3756" s="9">
        <f t="shared" si="175"/>
        <v>41846.207638888889</v>
      </c>
      <c r="M3756" s="10">
        <f t="shared" si="176"/>
        <v>2014</v>
      </c>
      <c r="N3756" t="b">
        <v>0</v>
      </c>
      <c r="O3756">
        <v>27</v>
      </c>
      <c r="P3756" t="b">
        <v>1</v>
      </c>
      <c r="Q3756" t="s">
        <v>8303</v>
      </c>
    </row>
    <row r="3757" spans="1:17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s="9">
        <f t="shared" si="174"/>
        <v>42445.866979166662</v>
      </c>
      <c r="L3757" s="9">
        <f t="shared" si="175"/>
        <v>42475.866979166662</v>
      </c>
      <c r="M3757" s="10">
        <f t="shared" si="176"/>
        <v>2016</v>
      </c>
      <c r="N3757" t="b">
        <v>0</v>
      </c>
      <c r="O3757">
        <v>28</v>
      </c>
      <c r="P3757" t="b">
        <v>1</v>
      </c>
      <c r="Q3757" t="s">
        <v>8303</v>
      </c>
    </row>
    <row r="3758" spans="1:17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s="9">
        <f t="shared" si="174"/>
        <v>41771.814791666664</v>
      </c>
      <c r="L3758" s="9">
        <f t="shared" si="175"/>
        <v>41801.814791666664</v>
      </c>
      <c r="M3758" s="10">
        <f t="shared" si="176"/>
        <v>2014</v>
      </c>
      <c r="N3758" t="b">
        <v>0</v>
      </c>
      <c r="O3758">
        <v>17</v>
      </c>
      <c r="P3758" t="b">
        <v>1</v>
      </c>
      <c r="Q3758" t="s">
        <v>8303</v>
      </c>
    </row>
    <row r="3759" spans="1:17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s="9">
        <f t="shared" si="174"/>
        <v>41954.850868055553</v>
      </c>
      <c r="L3759" s="9">
        <f t="shared" si="175"/>
        <v>41974.850868055553</v>
      </c>
      <c r="M3759" s="10">
        <f t="shared" si="176"/>
        <v>2014</v>
      </c>
      <c r="N3759" t="b">
        <v>0</v>
      </c>
      <c r="O3759">
        <v>50</v>
      </c>
      <c r="P3759" t="b">
        <v>1</v>
      </c>
      <c r="Q3759" t="s">
        <v>8303</v>
      </c>
    </row>
    <row r="3760" spans="1:17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s="9">
        <f t="shared" si="174"/>
        <v>41747.471504629626</v>
      </c>
      <c r="L3760" s="9">
        <f t="shared" si="175"/>
        <v>41778.208333333336</v>
      </c>
      <c r="M3760" s="10">
        <f t="shared" si="176"/>
        <v>2014</v>
      </c>
      <c r="N3760" t="b">
        <v>0</v>
      </c>
      <c r="O3760">
        <v>26</v>
      </c>
      <c r="P3760" t="b">
        <v>1</v>
      </c>
      <c r="Q3760" t="s">
        <v>8303</v>
      </c>
    </row>
    <row r="3761" spans="1:17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s="9">
        <f t="shared" si="174"/>
        <v>42182.108252314814</v>
      </c>
      <c r="L3761" s="9">
        <f t="shared" si="175"/>
        <v>42242.108252314814</v>
      </c>
      <c r="M3761" s="10">
        <f t="shared" si="176"/>
        <v>2015</v>
      </c>
      <c r="N3761" t="b">
        <v>0</v>
      </c>
      <c r="O3761">
        <v>88</v>
      </c>
      <c r="P3761" t="b">
        <v>1</v>
      </c>
      <c r="Q3761" t="s">
        <v>8303</v>
      </c>
    </row>
    <row r="3762" spans="1:17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s="9">
        <f t="shared" si="174"/>
        <v>41739.525300925925</v>
      </c>
      <c r="L3762" s="9">
        <f t="shared" si="175"/>
        <v>41764.525300925925</v>
      </c>
      <c r="M3762" s="10">
        <f t="shared" si="176"/>
        <v>2014</v>
      </c>
      <c r="N3762" t="b">
        <v>0</v>
      </c>
      <c r="O3762">
        <v>91</v>
      </c>
      <c r="P3762" t="b">
        <v>1</v>
      </c>
      <c r="Q3762" t="s">
        <v>8303</v>
      </c>
    </row>
    <row r="3763" spans="1:17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s="9">
        <f t="shared" si="174"/>
        <v>42173.466863425929</v>
      </c>
      <c r="L3763" s="9">
        <f t="shared" si="175"/>
        <v>42226.958333333328</v>
      </c>
      <c r="M3763" s="10">
        <f t="shared" si="176"/>
        <v>2015</v>
      </c>
      <c r="N3763" t="b">
        <v>0</v>
      </c>
      <c r="O3763">
        <v>3</v>
      </c>
      <c r="P3763" t="b">
        <v>1</v>
      </c>
      <c r="Q3763" t="s">
        <v>8303</v>
      </c>
    </row>
    <row r="3764" spans="1:17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s="9">
        <f t="shared" si="174"/>
        <v>42193.813530092593</v>
      </c>
      <c r="L3764" s="9">
        <f t="shared" si="175"/>
        <v>42218.813530092593</v>
      </c>
      <c r="M3764" s="10">
        <f t="shared" si="176"/>
        <v>2015</v>
      </c>
      <c r="N3764" t="b">
        <v>0</v>
      </c>
      <c r="O3764">
        <v>28</v>
      </c>
      <c r="P3764" t="b">
        <v>1</v>
      </c>
      <c r="Q3764" t="s">
        <v>8303</v>
      </c>
    </row>
    <row r="3765" spans="1:17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s="9">
        <f t="shared" si="174"/>
        <v>42065.750300925924</v>
      </c>
      <c r="L3765" s="9">
        <f t="shared" si="175"/>
        <v>42095.708634259259</v>
      </c>
      <c r="M3765" s="10">
        <f t="shared" si="176"/>
        <v>2015</v>
      </c>
      <c r="N3765" t="b">
        <v>0</v>
      </c>
      <c r="O3765">
        <v>77</v>
      </c>
      <c r="P3765" t="b">
        <v>1</v>
      </c>
      <c r="Q3765" t="s">
        <v>8303</v>
      </c>
    </row>
    <row r="3766" spans="1:17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s="9">
        <f t="shared" si="174"/>
        <v>42499.842962962968</v>
      </c>
      <c r="L3766" s="9">
        <f t="shared" si="175"/>
        <v>42519.024999999994</v>
      </c>
      <c r="M3766" s="10">
        <f t="shared" si="176"/>
        <v>2016</v>
      </c>
      <c r="N3766" t="b">
        <v>0</v>
      </c>
      <c r="O3766">
        <v>27</v>
      </c>
      <c r="P3766" t="b">
        <v>1</v>
      </c>
      <c r="Q3766" t="s">
        <v>8303</v>
      </c>
    </row>
    <row r="3767" spans="1:17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s="9">
        <f t="shared" si="174"/>
        <v>41820.776412037041</v>
      </c>
      <c r="L3767" s="9">
        <f t="shared" si="175"/>
        <v>41850.776412037041</v>
      </c>
      <c r="M3767" s="10">
        <f t="shared" si="176"/>
        <v>2014</v>
      </c>
      <c r="N3767" t="b">
        <v>0</v>
      </c>
      <c r="O3767">
        <v>107</v>
      </c>
      <c r="P3767" t="b">
        <v>1</v>
      </c>
      <c r="Q3767" t="s">
        <v>8303</v>
      </c>
    </row>
    <row r="3768" spans="1:17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s="9">
        <f t="shared" si="174"/>
        <v>41788.167187500003</v>
      </c>
      <c r="L3768" s="9">
        <f t="shared" si="175"/>
        <v>41823.167187500003</v>
      </c>
      <c r="M3768" s="10">
        <f t="shared" si="176"/>
        <v>2014</v>
      </c>
      <c r="N3768" t="b">
        <v>0</v>
      </c>
      <c r="O3768">
        <v>96</v>
      </c>
      <c r="P3768" t="b">
        <v>1</v>
      </c>
      <c r="Q3768" t="s">
        <v>8303</v>
      </c>
    </row>
    <row r="3769" spans="1:17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s="9">
        <f t="shared" si="174"/>
        <v>42050.019641203704</v>
      </c>
      <c r="L3769" s="9">
        <f t="shared" si="175"/>
        <v>42064.207638888889</v>
      </c>
      <c r="M3769" s="10">
        <f t="shared" si="176"/>
        <v>2015</v>
      </c>
      <c r="N3769" t="b">
        <v>0</v>
      </c>
      <c r="O3769">
        <v>56</v>
      </c>
      <c r="P3769" t="b">
        <v>1</v>
      </c>
      <c r="Q3769" t="s">
        <v>8303</v>
      </c>
    </row>
    <row r="3770" spans="1:17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s="9">
        <f t="shared" si="174"/>
        <v>41772.727893518517</v>
      </c>
      <c r="L3770" s="9">
        <f t="shared" si="175"/>
        <v>41802.727893518517</v>
      </c>
      <c r="M3770" s="10">
        <f t="shared" si="176"/>
        <v>2014</v>
      </c>
      <c r="N3770" t="b">
        <v>0</v>
      </c>
      <c r="O3770">
        <v>58</v>
      </c>
      <c r="P3770" t="b">
        <v>1</v>
      </c>
      <c r="Q3770" t="s">
        <v>8303</v>
      </c>
    </row>
    <row r="3771" spans="1:17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s="9">
        <f t="shared" si="174"/>
        <v>42445.598136574074</v>
      </c>
      <c r="L3771" s="9">
        <f t="shared" si="175"/>
        <v>42475.598136574074</v>
      </c>
      <c r="M3771" s="10">
        <f t="shared" si="176"/>
        <v>2016</v>
      </c>
      <c r="N3771" t="b">
        <v>0</v>
      </c>
      <c r="O3771">
        <v>15</v>
      </c>
      <c r="P3771" t="b">
        <v>1</v>
      </c>
      <c r="Q3771" t="s">
        <v>8303</v>
      </c>
    </row>
    <row r="3772" spans="1:17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s="9">
        <f t="shared" si="174"/>
        <v>42138.930671296301</v>
      </c>
      <c r="L3772" s="9">
        <f t="shared" si="175"/>
        <v>42168.930671296301</v>
      </c>
      <c r="M3772" s="10">
        <f t="shared" si="176"/>
        <v>2015</v>
      </c>
      <c r="N3772" t="b">
        <v>0</v>
      </c>
      <c r="O3772">
        <v>20</v>
      </c>
      <c r="P3772" t="b">
        <v>1</v>
      </c>
      <c r="Q3772" t="s">
        <v>8303</v>
      </c>
    </row>
    <row r="3773" spans="1:17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s="9">
        <f t="shared" si="174"/>
        <v>42493.857083333336</v>
      </c>
      <c r="L3773" s="9">
        <f t="shared" si="175"/>
        <v>42508</v>
      </c>
      <c r="M3773" s="10">
        <f t="shared" si="176"/>
        <v>2016</v>
      </c>
      <c r="N3773" t="b">
        <v>0</v>
      </c>
      <c r="O3773">
        <v>38</v>
      </c>
      <c r="P3773" t="b">
        <v>1</v>
      </c>
      <c r="Q3773" t="s">
        <v>8303</v>
      </c>
    </row>
    <row r="3774" spans="1:17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s="9">
        <f t="shared" si="174"/>
        <v>42682.616967592592</v>
      </c>
      <c r="L3774" s="9">
        <f t="shared" si="175"/>
        <v>42703.25</v>
      </c>
      <c r="M3774" s="10">
        <f t="shared" si="176"/>
        <v>2016</v>
      </c>
      <c r="N3774" t="b">
        <v>0</v>
      </c>
      <c r="O3774">
        <v>33</v>
      </c>
      <c r="P3774" t="b">
        <v>1</v>
      </c>
      <c r="Q3774" t="s">
        <v>8303</v>
      </c>
    </row>
    <row r="3775" spans="1:17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s="9">
        <f t="shared" si="174"/>
        <v>42656.005173611105</v>
      </c>
      <c r="L3775" s="9">
        <f t="shared" si="175"/>
        <v>42689.088888888888</v>
      </c>
      <c r="M3775" s="10">
        <f t="shared" si="176"/>
        <v>2016</v>
      </c>
      <c r="N3775" t="b">
        <v>0</v>
      </c>
      <c r="O3775">
        <v>57</v>
      </c>
      <c r="P3775" t="b">
        <v>1</v>
      </c>
      <c r="Q3775" t="s">
        <v>8303</v>
      </c>
    </row>
    <row r="3776" spans="1:17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s="9">
        <f t="shared" si="174"/>
        <v>42087.792303240742</v>
      </c>
      <c r="L3776" s="9">
        <f t="shared" si="175"/>
        <v>42103.792303240742</v>
      </c>
      <c r="M3776" s="10">
        <f t="shared" si="176"/>
        <v>2015</v>
      </c>
      <c r="N3776" t="b">
        <v>0</v>
      </c>
      <c r="O3776">
        <v>25</v>
      </c>
      <c r="P3776" t="b">
        <v>1</v>
      </c>
      <c r="Q3776" t="s">
        <v>8303</v>
      </c>
    </row>
    <row r="3777" spans="1:17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s="9">
        <f t="shared" si="174"/>
        <v>42075.942627314813</v>
      </c>
      <c r="L3777" s="9">
        <f t="shared" si="175"/>
        <v>42103.166666666672</v>
      </c>
      <c r="M3777" s="10">
        <f t="shared" si="176"/>
        <v>2015</v>
      </c>
      <c r="N3777" t="b">
        <v>0</v>
      </c>
      <c r="O3777">
        <v>14</v>
      </c>
      <c r="P3777" t="b">
        <v>1</v>
      </c>
      <c r="Q3777" t="s">
        <v>8303</v>
      </c>
    </row>
    <row r="3778" spans="1:17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s="9">
        <f t="shared" si="174"/>
        <v>41814.367800925924</v>
      </c>
      <c r="L3778" s="9">
        <f t="shared" si="175"/>
        <v>41852.041666666664</v>
      </c>
      <c r="M3778" s="10">
        <f t="shared" si="176"/>
        <v>2014</v>
      </c>
      <c r="N3778" t="b">
        <v>0</v>
      </c>
      <c r="O3778">
        <v>94</v>
      </c>
      <c r="P3778" t="b">
        <v>1</v>
      </c>
      <c r="Q3778" t="s">
        <v>8303</v>
      </c>
    </row>
    <row r="3779" spans="1:17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s="9">
        <f t="shared" ref="K3779:K3842" si="177">(((J3779/60)/60)/24)+DATE(1970,1,1)</f>
        <v>41887.111354166671</v>
      </c>
      <c r="L3779" s="9">
        <f t="shared" ref="L3779:L3842" si="178">(((I3779/60)/60)/24)+DATE(1970,1,1)</f>
        <v>41909.166666666664</v>
      </c>
      <c r="M3779" s="10">
        <f t="shared" ref="M3779:M3842" si="179">YEAR(L3779)</f>
        <v>2014</v>
      </c>
      <c r="N3779" t="b">
        <v>0</v>
      </c>
      <c r="O3779">
        <v>59</v>
      </c>
      <c r="P3779" t="b">
        <v>1</v>
      </c>
      <c r="Q3779" t="s">
        <v>8303</v>
      </c>
    </row>
    <row r="3780" spans="1:17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s="9">
        <f t="shared" si="177"/>
        <v>41989.819212962961</v>
      </c>
      <c r="L3780" s="9">
        <f t="shared" si="178"/>
        <v>42049.819212962961</v>
      </c>
      <c r="M3780" s="10">
        <f t="shared" si="179"/>
        <v>2015</v>
      </c>
      <c r="N3780" t="b">
        <v>0</v>
      </c>
      <c r="O3780">
        <v>36</v>
      </c>
      <c r="P3780" t="b">
        <v>1</v>
      </c>
      <c r="Q3780" t="s">
        <v>8303</v>
      </c>
    </row>
    <row r="3781" spans="1:17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s="9">
        <f t="shared" si="177"/>
        <v>42425.735416666663</v>
      </c>
      <c r="L3781" s="9">
        <f t="shared" si="178"/>
        <v>42455.693750000006</v>
      </c>
      <c r="M3781" s="10">
        <f t="shared" si="179"/>
        <v>2016</v>
      </c>
      <c r="N3781" t="b">
        <v>0</v>
      </c>
      <c r="O3781">
        <v>115</v>
      </c>
      <c r="P3781" t="b">
        <v>1</v>
      </c>
      <c r="Q3781" t="s">
        <v>8303</v>
      </c>
    </row>
    <row r="3782" spans="1:17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s="9">
        <f t="shared" si="177"/>
        <v>42166.219733796301</v>
      </c>
      <c r="L3782" s="9">
        <f t="shared" si="178"/>
        <v>42198.837499999994</v>
      </c>
      <c r="M3782" s="10">
        <f t="shared" si="179"/>
        <v>2015</v>
      </c>
      <c r="N3782" t="b">
        <v>0</v>
      </c>
      <c r="O3782">
        <v>30</v>
      </c>
      <c r="P3782" t="b">
        <v>1</v>
      </c>
      <c r="Q3782" t="s">
        <v>8303</v>
      </c>
    </row>
    <row r="3783" spans="1:17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s="9">
        <f t="shared" si="177"/>
        <v>41865.882928240739</v>
      </c>
      <c r="L3783" s="9">
        <f t="shared" si="178"/>
        <v>41890.882928240739</v>
      </c>
      <c r="M3783" s="10">
        <f t="shared" si="179"/>
        <v>2014</v>
      </c>
      <c r="N3783" t="b">
        <v>0</v>
      </c>
      <c r="O3783">
        <v>52</v>
      </c>
      <c r="P3783" t="b">
        <v>1</v>
      </c>
      <c r="Q3783" t="s">
        <v>8303</v>
      </c>
    </row>
    <row r="3784" spans="1:17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s="9">
        <f t="shared" si="177"/>
        <v>42546.862233796302</v>
      </c>
      <c r="L3784" s="9">
        <f t="shared" si="178"/>
        <v>42575.958333333328</v>
      </c>
      <c r="M3784" s="10">
        <f t="shared" si="179"/>
        <v>2016</v>
      </c>
      <c r="N3784" t="b">
        <v>0</v>
      </c>
      <c r="O3784">
        <v>27</v>
      </c>
      <c r="P3784" t="b">
        <v>1</v>
      </c>
      <c r="Q3784" t="s">
        <v>8303</v>
      </c>
    </row>
    <row r="3785" spans="1:17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s="9">
        <f t="shared" si="177"/>
        <v>42420.140277777777</v>
      </c>
      <c r="L3785" s="9">
        <f t="shared" si="178"/>
        <v>42444.666666666672</v>
      </c>
      <c r="M3785" s="10">
        <f t="shared" si="179"/>
        <v>2016</v>
      </c>
      <c r="N3785" t="b">
        <v>0</v>
      </c>
      <c r="O3785">
        <v>24</v>
      </c>
      <c r="P3785" t="b">
        <v>1</v>
      </c>
      <c r="Q3785" t="s">
        <v>8303</v>
      </c>
    </row>
    <row r="3786" spans="1:17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s="9">
        <f t="shared" si="177"/>
        <v>42531.980694444443</v>
      </c>
      <c r="L3786" s="9">
        <f t="shared" si="178"/>
        <v>42561.980694444443</v>
      </c>
      <c r="M3786" s="10">
        <f t="shared" si="179"/>
        <v>2016</v>
      </c>
      <c r="N3786" t="b">
        <v>0</v>
      </c>
      <c r="O3786">
        <v>10</v>
      </c>
      <c r="P3786" t="b">
        <v>1</v>
      </c>
      <c r="Q3786" t="s">
        <v>8303</v>
      </c>
    </row>
    <row r="3787" spans="1:17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s="9">
        <f t="shared" si="177"/>
        <v>42548.63853009259</v>
      </c>
      <c r="L3787" s="9">
        <f t="shared" si="178"/>
        <v>42584.418749999997</v>
      </c>
      <c r="M3787" s="10">
        <f t="shared" si="179"/>
        <v>2016</v>
      </c>
      <c r="N3787" t="b">
        <v>0</v>
      </c>
      <c r="O3787">
        <v>30</v>
      </c>
      <c r="P3787" t="b">
        <v>1</v>
      </c>
      <c r="Q3787" t="s">
        <v>8303</v>
      </c>
    </row>
    <row r="3788" spans="1:17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s="9">
        <f t="shared" si="177"/>
        <v>42487.037905092591</v>
      </c>
      <c r="L3788" s="9">
        <f t="shared" si="178"/>
        <v>42517.037905092591</v>
      </c>
      <c r="M3788" s="10">
        <f t="shared" si="179"/>
        <v>2016</v>
      </c>
      <c r="N3788" t="b">
        <v>0</v>
      </c>
      <c r="O3788">
        <v>71</v>
      </c>
      <c r="P3788" t="b">
        <v>1</v>
      </c>
      <c r="Q3788" t="s">
        <v>8303</v>
      </c>
    </row>
    <row r="3789" spans="1:17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s="9">
        <f t="shared" si="177"/>
        <v>42167.534791666665</v>
      </c>
      <c r="L3789" s="9">
        <f t="shared" si="178"/>
        <v>42196.165972222225</v>
      </c>
      <c r="M3789" s="10">
        <f t="shared" si="179"/>
        <v>2015</v>
      </c>
      <c r="N3789" t="b">
        <v>0</v>
      </c>
      <c r="O3789">
        <v>10</v>
      </c>
      <c r="P3789" t="b">
        <v>1</v>
      </c>
      <c r="Q3789" t="s">
        <v>8303</v>
      </c>
    </row>
    <row r="3790" spans="1:17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s="9">
        <f t="shared" si="177"/>
        <v>42333.695821759262</v>
      </c>
      <c r="L3790" s="9">
        <f t="shared" si="178"/>
        <v>42361.679166666669</v>
      </c>
      <c r="M3790" s="10">
        <f t="shared" si="179"/>
        <v>2015</v>
      </c>
      <c r="N3790" t="b">
        <v>0</v>
      </c>
      <c r="O3790">
        <v>1</v>
      </c>
      <c r="P3790" t="b">
        <v>0</v>
      </c>
      <c r="Q3790" t="s">
        <v>8303</v>
      </c>
    </row>
    <row r="3791" spans="1:17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s="9">
        <f t="shared" si="177"/>
        <v>42138.798819444448</v>
      </c>
      <c r="L3791" s="9">
        <f t="shared" si="178"/>
        <v>42170.798819444448</v>
      </c>
      <c r="M3791" s="10">
        <f t="shared" si="179"/>
        <v>2015</v>
      </c>
      <c r="N3791" t="b">
        <v>0</v>
      </c>
      <c r="O3791">
        <v>4</v>
      </c>
      <c r="P3791" t="b">
        <v>0</v>
      </c>
      <c r="Q3791" t="s">
        <v>8303</v>
      </c>
    </row>
    <row r="3792" spans="1:17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s="9">
        <f t="shared" si="177"/>
        <v>42666.666932870372</v>
      </c>
      <c r="L3792" s="9">
        <f t="shared" si="178"/>
        <v>42696.708599537036</v>
      </c>
      <c r="M3792" s="10">
        <f t="shared" si="179"/>
        <v>2016</v>
      </c>
      <c r="N3792" t="b">
        <v>0</v>
      </c>
      <c r="O3792">
        <v>0</v>
      </c>
      <c r="P3792" t="b">
        <v>0</v>
      </c>
      <c r="Q3792" t="s">
        <v>8303</v>
      </c>
    </row>
    <row r="3793" spans="1:17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s="9">
        <f t="shared" si="177"/>
        <v>41766.692037037035</v>
      </c>
      <c r="L3793" s="9">
        <f t="shared" si="178"/>
        <v>41826.692037037035</v>
      </c>
      <c r="M3793" s="10">
        <f t="shared" si="179"/>
        <v>2014</v>
      </c>
      <c r="N3793" t="b">
        <v>0</v>
      </c>
      <c r="O3793">
        <v>0</v>
      </c>
      <c r="P3793" t="b">
        <v>0</v>
      </c>
      <c r="Q3793" t="s">
        <v>8303</v>
      </c>
    </row>
    <row r="3794" spans="1:17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s="9">
        <f t="shared" si="177"/>
        <v>42170.447013888886</v>
      </c>
      <c r="L3794" s="9">
        <f t="shared" si="178"/>
        <v>42200.447013888886</v>
      </c>
      <c r="M3794" s="10">
        <f t="shared" si="179"/>
        <v>2015</v>
      </c>
      <c r="N3794" t="b">
        <v>0</v>
      </c>
      <c r="O3794">
        <v>2</v>
      </c>
      <c r="P3794" t="b">
        <v>0</v>
      </c>
      <c r="Q3794" t="s">
        <v>8303</v>
      </c>
    </row>
    <row r="3795" spans="1:17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s="9">
        <f t="shared" si="177"/>
        <v>41968.938993055555</v>
      </c>
      <c r="L3795" s="9">
        <f t="shared" si="178"/>
        <v>41989.938993055555</v>
      </c>
      <c r="M3795" s="10">
        <f t="shared" si="179"/>
        <v>2014</v>
      </c>
      <c r="N3795" t="b">
        <v>0</v>
      </c>
      <c r="O3795">
        <v>24</v>
      </c>
      <c r="P3795" t="b">
        <v>0</v>
      </c>
      <c r="Q3795" t="s">
        <v>8303</v>
      </c>
    </row>
    <row r="3796" spans="1:17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s="9">
        <f t="shared" si="177"/>
        <v>42132.58048611111</v>
      </c>
      <c r="L3796" s="9">
        <f t="shared" si="178"/>
        <v>42162.58048611111</v>
      </c>
      <c r="M3796" s="10">
        <f t="shared" si="179"/>
        <v>2015</v>
      </c>
      <c r="N3796" t="b">
        <v>0</v>
      </c>
      <c r="O3796">
        <v>1</v>
      </c>
      <c r="P3796" t="b">
        <v>0</v>
      </c>
      <c r="Q3796" t="s">
        <v>8303</v>
      </c>
    </row>
    <row r="3797" spans="1:17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s="9">
        <f t="shared" si="177"/>
        <v>42201.436226851853</v>
      </c>
      <c r="L3797" s="9">
        <f t="shared" si="178"/>
        <v>42244.9375</v>
      </c>
      <c r="M3797" s="10">
        <f t="shared" si="179"/>
        <v>2015</v>
      </c>
      <c r="N3797" t="b">
        <v>0</v>
      </c>
      <c r="O3797">
        <v>2</v>
      </c>
      <c r="P3797" t="b">
        <v>0</v>
      </c>
      <c r="Q3797" t="s">
        <v>8303</v>
      </c>
    </row>
    <row r="3798" spans="1:17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s="9">
        <f t="shared" si="177"/>
        <v>42689.029583333337</v>
      </c>
      <c r="L3798" s="9">
        <f t="shared" si="178"/>
        <v>42749.029583333337</v>
      </c>
      <c r="M3798" s="10">
        <f t="shared" si="179"/>
        <v>2017</v>
      </c>
      <c r="N3798" t="b">
        <v>0</v>
      </c>
      <c r="O3798">
        <v>1</v>
      </c>
      <c r="P3798" t="b">
        <v>0</v>
      </c>
      <c r="Q3798" t="s">
        <v>8303</v>
      </c>
    </row>
    <row r="3799" spans="1:17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s="9">
        <f t="shared" si="177"/>
        <v>42084.881539351853</v>
      </c>
      <c r="L3799" s="9">
        <f t="shared" si="178"/>
        <v>42114.881539351853</v>
      </c>
      <c r="M3799" s="10">
        <f t="shared" si="179"/>
        <v>2015</v>
      </c>
      <c r="N3799" t="b">
        <v>0</v>
      </c>
      <c r="O3799">
        <v>37</v>
      </c>
      <c r="P3799" t="b">
        <v>0</v>
      </c>
      <c r="Q3799" t="s">
        <v>8303</v>
      </c>
    </row>
    <row r="3800" spans="1:17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s="9">
        <f t="shared" si="177"/>
        <v>41831.722777777781</v>
      </c>
      <c r="L3800" s="9">
        <f t="shared" si="178"/>
        <v>41861.722777777781</v>
      </c>
      <c r="M3800" s="10">
        <f t="shared" si="179"/>
        <v>2014</v>
      </c>
      <c r="N3800" t="b">
        <v>0</v>
      </c>
      <c r="O3800">
        <v>5</v>
      </c>
      <c r="P3800" t="b">
        <v>0</v>
      </c>
      <c r="Q3800" t="s">
        <v>8303</v>
      </c>
    </row>
    <row r="3801" spans="1:17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s="9">
        <f t="shared" si="177"/>
        <v>42410.93105324074</v>
      </c>
      <c r="L3801" s="9">
        <f t="shared" si="178"/>
        <v>42440.93105324074</v>
      </c>
      <c r="M3801" s="10">
        <f t="shared" si="179"/>
        <v>2016</v>
      </c>
      <c r="N3801" t="b">
        <v>0</v>
      </c>
      <c r="O3801">
        <v>4</v>
      </c>
      <c r="P3801" t="b">
        <v>0</v>
      </c>
      <c r="Q3801" t="s">
        <v>8303</v>
      </c>
    </row>
    <row r="3802" spans="1:17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s="9">
        <f t="shared" si="177"/>
        <v>41982.737071759257</v>
      </c>
      <c r="L3802" s="9">
        <f t="shared" si="178"/>
        <v>42015.207638888889</v>
      </c>
      <c r="M3802" s="10">
        <f t="shared" si="179"/>
        <v>2015</v>
      </c>
      <c r="N3802" t="b">
        <v>0</v>
      </c>
      <c r="O3802">
        <v>16</v>
      </c>
      <c r="P3802" t="b">
        <v>0</v>
      </c>
      <c r="Q3802" t="s">
        <v>8303</v>
      </c>
    </row>
    <row r="3803" spans="1:17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s="9">
        <f t="shared" si="177"/>
        <v>41975.676111111112</v>
      </c>
      <c r="L3803" s="9">
        <f t="shared" si="178"/>
        <v>42006.676111111112</v>
      </c>
      <c r="M3803" s="10">
        <f t="shared" si="179"/>
        <v>2015</v>
      </c>
      <c r="N3803" t="b">
        <v>0</v>
      </c>
      <c r="O3803">
        <v>9</v>
      </c>
      <c r="P3803" t="b">
        <v>0</v>
      </c>
      <c r="Q3803" t="s">
        <v>8303</v>
      </c>
    </row>
    <row r="3804" spans="1:17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s="9">
        <f t="shared" si="177"/>
        <v>42269.126226851848</v>
      </c>
      <c r="L3804" s="9">
        <f t="shared" si="178"/>
        <v>42299.126226851848</v>
      </c>
      <c r="M3804" s="10">
        <f t="shared" si="179"/>
        <v>2015</v>
      </c>
      <c r="N3804" t="b">
        <v>0</v>
      </c>
      <c r="O3804">
        <v>0</v>
      </c>
      <c r="P3804" t="b">
        <v>0</v>
      </c>
      <c r="Q3804" t="s">
        <v>8303</v>
      </c>
    </row>
    <row r="3805" spans="1:17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s="9">
        <f t="shared" si="177"/>
        <v>42403.971851851849</v>
      </c>
      <c r="L3805" s="9">
        <f t="shared" si="178"/>
        <v>42433.971851851849</v>
      </c>
      <c r="M3805" s="10">
        <f t="shared" si="179"/>
        <v>2016</v>
      </c>
      <c r="N3805" t="b">
        <v>0</v>
      </c>
      <c r="O3805">
        <v>40</v>
      </c>
      <c r="P3805" t="b">
        <v>0</v>
      </c>
      <c r="Q3805" t="s">
        <v>8303</v>
      </c>
    </row>
    <row r="3806" spans="1:17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s="9">
        <f t="shared" si="177"/>
        <v>42527.00953703704</v>
      </c>
      <c r="L3806" s="9">
        <f t="shared" si="178"/>
        <v>42582.291666666672</v>
      </c>
      <c r="M3806" s="10">
        <f t="shared" si="179"/>
        <v>2016</v>
      </c>
      <c r="N3806" t="b">
        <v>0</v>
      </c>
      <c r="O3806">
        <v>0</v>
      </c>
      <c r="P3806" t="b">
        <v>0</v>
      </c>
      <c r="Q3806" t="s">
        <v>8303</v>
      </c>
    </row>
    <row r="3807" spans="1:17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s="9">
        <f t="shared" si="177"/>
        <v>41849.887037037035</v>
      </c>
      <c r="L3807" s="9">
        <f t="shared" si="178"/>
        <v>41909.887037037035</v>
      </c>
      <c r="M3807" s="10">
        <f t="shared" si="179"/>
        <v>2014</v>
      </c>
      <c r="N3807" t="b">
        <v>0</v>
      </c>
      <c r="O3807">
        <v>2</v>
      </c>
      <c r="P3807" t="b">
        <v>0</v>
      </c>
      <c r="Q3807" t="s">
        <v>8303</v>
      </c>
    </row>
    <row r="3808" spans="1:17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s="9">
        <f t="shared" si="177"/>
        <v>41799.259039351848</v>
      </c>
      <c r="L3808" s="9">
        <f t="shared" si="178"/>
        <v>41819.259039351848</v>
      </c>
      <c r="M3808" s="10">
        <f t="shared" si="179"/>
        <v>2014</v>
      </c>
      <c r="N3808" t="b">
        <v>0</v>
      </c>
      <c r="O3808">
        <v>1</v>
      </c>
      <c r="P3808" t="b">
        <v>0</v>
      </c>
      <c r="Q3808" t="s">
        <v>8303</v>
      </c>
    </row>
    <row r="3809" spans="1:17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s="9">
        <f t="shared" si="177"/>
        <v>42090.909016203703</v>
      </c>
      <c r="L3809" s="9">
        <f t="shared" si="178"/>
        <v>42097.909016203703</v>
      </c>
      <c r="M3809" s="10">
        <f t="shared" si="179"/>
        <v>2015</v>
      </c>
      <c r="N3809" t="b">
        <v>0</v>
      </c>
      <c r="O3809">
        <v>9</v>
      </c>
      <c r="P3809" t="b">
        <v>0</v>
      </c>
      <c r="Q3809" t="s">
        <v>8303</v>
      </c>
    </row>
    <row r="3810" spans="1:17" ht="45" hidden="1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s="9">
        <f t="shared" si="177"/>
        <v>42059.453923611116</v>
      </c>
      <c r="L3810" s="9">
        <f t="shared" si="178"/>
        <v>42119.412256944444</v>
      </c>
      <c r="M3810" s="10">
        <f t="shared" si="179"/>
        <v>2015</v>
      </c>
      <c r="N3810" t="b">
        <v>0</v>
      </c>
      <c r="O3810">
        <v>24</v>
      </c>
      <c r="P3810" t="b">
        <v>1</v>
      </c>
      <c r="Q3810" t="s">
        <v>8269</v>
      </c>
    </row>
    <row r="3811" spans="1:17" ht="60" hidden="1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s="9">
        <f t="shared" si="177"/>
        <v>41800.526701388888</v>
      </c>
      <c r="L3811" s="9">
        <f t="shared" si="178"/>
        <v>41850.958333333336</v>
      </c>
      <c r="M3811" s="10">
        <f t="shared" si="179"/>
        <v>2014</v>
      </c>
      <c r="N3811" t="b">
        <v>0</v>
      </c>
      <c r="O3811">
        <v>38</v>
      </c>
      <c r="P3811" t="b">
        <v>1</v>
      </c>
      <c r="Q3811" t="s">
        <v>8269</v>
      </c>
    </row>
    <row r="3812" spans="1:17" ht="60" hidden="1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s="9">
        <f t="shared" si="177"/>
        <v>42054.849050925928</v>
      </c>
      <c r="L3812" s="9">
        <f t="shared" si="178"/>
        <v>42084.807384259257</v>
      </c>
      <c r="M3812" s="10">
        <f t="shared" si="179"/>
        <v>2015</v>
      </c>
      <c r="N3812" t="b">
        <v>0</v>
      </c>
      <c r="O3812">
        <v>26</v>
      </c>
      <c r="P3812" t="b">
        <v>1</v>
      </c>
      <c r="Q3812" t="s">
        <v>8269</v>
      </c>
    </row>
    <row r="3813" spans="1:17" ht="60" hidden="1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s="9">
        <f t="shared" si="177"/>
        <v>42487.62700231481</v>
      </c>
      <c r="L3813" s="9">
        <f t="shared" si="178"/>
        <v>42521.458333333328</v>
      </c>
      <c r="M3813" s="10">
        <f t="shared" si="179"/>
        <v>2016</v>
      </c>
      <c r="N3813" t="b">
        <v>0</v>
      </c>
      <c r="O3813">
        <v>19</v>
      </c>
      <c r="P3813" t="b">
        <v>1</v>
      </c>
      <c r="Q3813" t="s">
        <v>8269</v>
      </c>
    </row>
    <row r="3814" spans="1:17" ht="60" hidden="1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s="9">
        <f t="shared" si="177"/>
        <v>42109.751250000001</v>
      </c>
      <c r="L3814" s="9">
        <f t="shared" si="178"/>
        <v>42156.165972222225</v>
      </c>
      <c r="M3814" s="10">
        <f t="shared" si="179"/>
        <v>2015</v>
      </c>
      <c r="N3814" t="b">
        <v>0</v>
      </c>
      <c r="O3814">
        <v>11</v>
      </c>
      <c r="P3814" t="b">
        <v>1</v>
      </c>
      <c r="Q3814" t="s">
        <v>8269</v>
      </c>
    </row>
    <row r="3815" spans="1:17" ht="60" hidden="1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s="9">
        <f t="shared" si="177"/>
        <v>42497.275706018518</v>
      </c>
      <c r="L3815" s="9">
        <f t="shared" si="178"/>
        <v>42535.904861111107</v>
      </c>
      <c r="M3815" s="10">
        <f t="shared" si="179"/>
        <v>2016</v>
      </c>
      <c r="N3815" t="b">
        <v>0</v>
      </c>
      <c r="O3815">
        <v>27</v>
      </c>
      <c r="P3815" t="b">
        <v>1</v>
      </c>
      <c r="Q3815" t="s">
        <v>8269</v>
      </c>
    </row>
    <row r="3816" spans="1:17" ht="60" hidden="1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s="9">
        <f t="shared" si="177"/>
        <v>42058.904074074075</v>
      </c>
      <c r="L3816" s="9">
        <f t="shared" si="178"/>
        <v>42095.165972222225</v>
      </c>
      <c r="M3816" s="10">
        <f t="shared" si="179"/>
        <v>2015</v>
      </c>
      <c r="N3816" t="b">
        <v>0</v>
      </c>
      <c r="O3816">
        <v>34</v>
      </c>
      <c r="P3816" t="b">
        <v>1</v>
      </c>
      <c r="Q3816" t="s">
        <v>8269</v>
      </c>
    </row>
    <row r="3817" spans="1:17" ht="30" hidden="1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s="9">
        <f t="shared" si="177"/>
        <v>42207.259918981479</v>
      </c>
      <c r="L3817" s="9">
        <f t="shared" si="178"/>
        <v>42236.958333333328</v>
      </c>
      <c r="M3817" s="10">
        <f t="shared" si="179"/>
        <v>2015</v>
      </c>
      <c r="N3817" t="b">
        <v>0</v>
      </c>
      <c r="O3817">
        <v>20</v>
      </c>
      <c r="P3817" t="b">
        <v>1</v>
      </c>
      <c r="Q3817" t="s">
        <v>8269</v>
      </c>
    </row>
    <row r="3818" spans="1:17" ht="60" hidden="1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s="9">
        <f t="shared" si="177"/>
        <v>41807.690081018518</v>
      </c>
      <c r="L3818" s="9">
        <f t="shared" si="178"/>
        <v>41837.690081018518</v>
      </c>
      <c r="M3818" s="10">
        <f t="shared" si="179"/>
        <v>2014</v>
      </c>
      <c r="N3818" t="b">
        <v>0</v>
      </c>
      <c r="O3818">
        <v>37</v>
      </c>
      <c r="P3818" t="b">
        <v>1</v>
      </c>
      <c r="Q3818" t="s">
        <v>8269</v>
      </c>
    </row>
    <row r="3819" spans="1:17" ht="60" hidden="1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s="9">
        <f t="shared" si="177"/>
        <v>42284.69694444444</v>
      </c>
      <c r="L3819" s="9">
        <f t="shared" si="178"/>
        <v>42301.165972222225</v>
      </c>
      <c r="M3819" s="10">
        <f t="shared" si="179"/>
        <v>2015</v>
      </c>
      <c r="N3819" t="b">
        <v>0</v>
      </c>
      <c r="O3819">
        <v>20</v>
      </c>
      <c r="P3819" t="b">
        <v>1</v>
      </c>
      <c r="Q3819" t="s">
        <v>8269</v>
      </c>
    </row>
    <row r="3820" spans="1:17" ht="45" hidden="1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s="9">
        <f t="shared" si="177"/>
        <v>42045.84238425926</v>
      </c>
      <c r="L3820" s="9">
        <f t="shared" si="178"/>
        <v>42075.800717592589</v>
      </c>
      <c r="M3820" s="10">
        <f t="shared" si="179"/>
        <v>2015</v>
      </c>
      <c r="N3820" t="b">
        <v>0</v>
      </c>
      <c r="O3820">
        <v>10</v>
      </c>
      <c r="P3820" t="b">
        <v>1</v>
      </c>
      <c r="Q3820" t="s">
        <v>8269</v>
      </c>
    </row>
    <row r="3821" spans="1:17" ht="45" hidden="1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s="9">
        <f t="shared" si="177"/>
        <v>42184.209537037037</v>
      </c>
      <c r="L3821" s="9">
        <f t="shared" si="178"/>
        <v>42202.876388888893</v>
      </c>
      <c r="M3821" s="10">
        <f t="shared" si="179"/>
        <v>2015</v>
      </c>
      <c r="N3821" t="b">
        <v>0</v>
      </c>
      <c r="O3821">
        <v>26</v>
      </c>
      <c r="P3821" t="b">
        <v>1</v>
      </c>
      <c r="Q3821" t="s">
        <v>8269</v>
      </c>
    </row>
    <row r="3822" spans="1:17" ht="45" hidden="1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s="9">
        <f t="shared" si="177"/>
        <v>42160.651817129634</v>
      </c>
      <c r="L3822" s="9">
        <f t="shared" si="178"/>
        <v>42190.651817129634</v>
      </c>
      <c r="M3822" s="10">
        <f t="shared" si="179"/>
        <v>2015</v>
      </c>
      <c r="N3822" t="b">
        <v>0</v>
      </c>
      <c r="O3822">
        <v>20</v>
      </c>
      <c r="P3822" t="b">
        <v>1</v>
      </c>
      <c r="Q3822" t="s">
        <v>8269</v>
      </c>
    </row>
    <row r="3823" spans="1:17" ht="60" hidden="1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s="9">
        <f t="shared" si="177"/>
        <v>42341.180636574078</v>
      </c>
      <c r="L3823" s="9">
        <f t="shared" si="178"/>
        <v>42373.180636574078</v>
      </c>
      <c r="M3823" s="10">
        <f t="shared" si="179"/>
        <v>2016</v>
      </c>
      <c r="N3823" t="b">
        <v>0</v>
      </c>
      <c r="O3823">
        <v>46</v>
      </c>
      <c r="P3823" t="b">
        <v>1</v>
      </c>
      <c r="Q3823" t="s">
        <v>8269</v>
      </c>
    </row>
    <row r="3824" spans="1:17" ht="60" hidden="1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s="9">
        <f t="shared" si="177"/>
        <v>42329.838159722218</v>
      </c>
      <c r="L3824" s="9">
        <f t="shared" si="178"/>
        <v>42388.957638888889</v>
      </c>
      <c r="M3824" s="10">
        <f t="shared" si="179"/>
        <v>2016</v>
      </c>
      <c r="N3824" t="b">
        <v>0</v>
      </c>
      <c r="O3824">
        <v>76</v>
      </c>
      <c r="P3824" t="b">
        <v>1</v>
      </c>
      <c r="Q3824" t="s">
        <v>8269</v>
      </c>
    </row>
    <row r="3825" spans="1:17" ht="60" hidden="1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s="9">
        <f t="shared" si="177"/>
        <v>42170.910231481481</v>
      </c>
      <c r="L3825" s="9">
        <f t="shared" si="178"/>
        <v>42205.165972222225</v>
      </c>
      <c r="M3825" s="10">
        <f t="shared" si="179"/>
        <v>2015</v>
      </c>
      <c r="N3825" t="b">
        <v>0</v>
      </c>
      <c r="O3825">
        <v>41</v>
      </c>
      <c r="P3825" t="b">
        <v>1</v>
      </c>
      <c r="Q3825" t="s">
        <v>8269</v>
      </c>
    </row>
    <row r="3826" spans="1:17" ht="60" hidden="1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s="9">
        <f t="shared" si="177"/>
        <v>42571.626192129625</v>
      </c>
      <c r="L3826" s="9">
        <f t="shared" si="178"/>
        <v>42583.570138888885</v>
      </c>
      <c r="M3826" s="10">
        <f t="shared" si="179"/>
        <v>2016</v>
      </c>
      <c r="N3826" t="b">
        <v>0</v>
      </c>
      <c r="O3826">
        <v>7</v>
      </c>
      <c r="P3826" t="b">
        <v>1</v>
      </c>
      <c r="Q3826" t="s">
        <v>8269</v>
      </c>
    </row>
    <row r="3827" spans="1:17" ht="60" hidden="1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s="9">
        <f t="shared" si="177"/>
        <v>42151.069606481484</v>
      </c>
      <c r="L3827" s="9">
        <f t="shared" si="178"/>
        <v>42172.069606481484</v>
      </c>
      <c r="M3827" s="10">
        <f t="shared" si="179"/>
        <v>2015</v>
      </c>
      <c r="N3827" t="b">
        <v>0</v>
      </c>
      <c r="O3827">
        <v>49</v>
      </c>
      <c r="P3827" t="b">
        <v>1</v>
      </c>
      <c r="Q3827" t="s">
        <v>8269</v>
      </c>
    </row>
    <row r="3828" spans="1:17" ht="45" hidden="1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s="9">
        <f t="shared" si="177"/>
        <v>42101.423541666663</v>
      </c>
      <c r="L3828" s="9">
        <f t="shared" si="178"/>
        <v>42131.423541666663</v>
      </c>
      <c r="M3828" s="10">
        <f t="shared" si="179"/>
        <v>2015</v>
      </c>
      <c r="N3828" t="b">
        <v>0</v>
      </c>
      <c r="O3828">
        <v>26</v>
      </c>
      <c r="P3828" t="b">
        <v>1</v>
      </c>
      <c r="Q3828" t="s">
        <v>8269</v>
      </c>
    </row>
    <row r="3829" spans="1:17" ht="60" hidden="1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s="9">
        <f t="shared" si="177"/>
        <v>42034.928252314814</v>
      </c>
      <c r="L3829" s="9">
        <f t="shared" si="178"/>
        <v>42090</v>
      </c>
      <c r="M3829" s="10">
        <f t="shared" si="179"/>
        <v>2015</v>
      </c>
      <c r="N3829" t="b">
        <v>0</v>
      </c>
      <c r="O3829">
        <v>65</v>
      </c>
      <c r="P3829" t="b">
        <v>1</v>
      </c>
      <c r="Q3829" t="s">
        <v>8269</v>
      </c>
    </row>
    <row r="3830" spans="1:17" ht="60" hidden="1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s="9">
        <f t="shared" si="177"/>
        <v>41944.527627314819</v>
      </c>
      <c r="L3830" s="9">
        <f t="shared" si="178"/>
        <v>42004.569293981483</v>
      </c>
      <c r="M3830" s="10">
        <f t="shared" si="179"/>
        <v>2014</v>
      </c>
      <c r="N3830" t="b">
        <v>0</v>
      </c>
      <c r="O3830">
        <v>28</v>
      </c>
      <c r="P3830" t="b">
        <v>1</v>
      </c>
      <c r="Q3830" t="s">
        <v>8269</v>
      </c>
    </row>
    <row r="3831" spans="1:17" ht="60" hidden="1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s="9">
        <f t="shared" si="177"/>
        <v>42593.865405092598</v>
      </c>
      <c r="L3831" s="9">
        <f t="shared" si="178"/>
        <v>42613.865405092598</v>
      </c>
      <c r="M3831" s="10">
        <f t="shared" si="179"/>
        <v>2016</v>
      </c>
      <c r="N3831" t="b">
        <v>0</v>
      </c>
      <c r="O3831">
        <v>8</v>
      </c>
      <c r="P3831" t="b">
        <v>1</v>
      </c>
      <c r="Q3831" t="s">
        <v>8269</v>
      </c>
    </row>
    <row r="3832" spans="1:17" ht="45" hidden="1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s="9">
        <f t="shared" si="177"/>
        <v>42503.740868055553</v>
      </c>
      <c r="L3832" s="9">
        <f t="shared" si="178"/>
        <v>42517.740868055553</v>
      </c>
      <c r="M3832" s="10">
        <f t="shared" si="179"/>
        <v>2016</v>
      </c>
      <c r="N3832" t="b">
        <v>0</v>
      </c>
      <c r="O3832">
        <v>3</v>
      </c>
      <c r="P3832" t="b">
        <v>1</v>
      </c>
      <c r="Q3832" t="s">
        <v>8269</v>
      </c>
    </row>
    <row r="3833" spans="1:17" ht="60" hidden="1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s="9">
        <f t="shared" si="177"/>
        <v>41927.848900462966</v>
      </c>
      <c r="L3833" s="9">
        <f t="shared" si="178"/>
        <v>41948.890567129631</v>
      </c>
      <c r="M3833" s="10">
        <f t="shared" si="179"/>
        <v>2014</v>
      </c>
      <c r="N3833" t="b">
        <v>0</v>
      </c>
      <c r="O3833">
        <v>9</v>
      </c>
      <c r="P3833" t="b">
        <v>1</v>
      </c>
      <c r="Q3833" t="s">
        <v>8269</v>
      </c>
    </row>
    <row r="3834" spans="1:17" ht="60" hidden="1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s="9">
        <f t="shared" si="177"/>
        <v>42375.114988425921</v>
      </c>
      <c r="L3834" s="9">
        <f t="shared" si="178"/>
        <v>42420.114988425921</v>
      </c>
      <c r="M3834" s="10">
        <f t="shared" si="179"/>
        <v>2016</v>
      </c>
      <c r="N3834" t="b">
        <v>0</v>
      </c>
      <c r="O3834">
        <v>9</v>
      </c>
      <c r="P3834" t="b">
        <v>1</v>
      </c>
      <c r="Q3834" t="s">
        <v>8269</v>
      </c>
    </row>
    <row r="3835" spans="1:17" ht="60" hidden="1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s="9">
        <f t="shared" si="177"/>
        <v>41963.872361111105</v>
      </c>
      <c r="L3835" s="9">
        <f t="shared" si="178"/>
        <v>41974.797916666663</v>
      </c>
      <c r="M3835" s="10">
        <f t="shared" si="179"/>
        <v>2014</v>
      </c>
      <c r="N3835" t="b">
        <v>0</v>
      </c>
      <c r="O3835">
        <v>20</v>
      </c>
      <c r="P3835" t="b">
        <v>1</v>
      </c>
      <c r="Q3835" t="s">
        <v>8269</v>
      </c>
    </row>
    <row r="3836" spans="1:17" ht="60" hidden="1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s="9">
        <f t="shared" si="177"/>
        <v>42143.445219907408</v>
      </c>
      <c r="L3836" s="9">
        <f t="shared" si="178"/>
        <v>42173.445219907408</v>
      </c>
      <c r="M3836" s="10">
        <f t="shared" si="179"/>
        <v>2015</v>
      </c>
      <c r="N3836" t="b">
        <v>0</v>
      </c>
      <c r="O3836">
        <v>57</v>
      </c>
      <c r="P3836" t="b">
        <v>1</v>
      </c>
      <c r="Q3836" t="s">
        <v>8269</v>
      </c>
    </row>
    <row r="3837" spans="1:17" ht="60" hidden="1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s="9">
        <f t="shared" si="177"/>
        <v>42460.94222222222</v>
      </c>
      <c r="L3837" s="9">
        <f t="shared" si="178"/>
        <v>42481.94222222222</v>
      </c>
      <c r="M3837" s="10">
        <f t="shared" si="179"/>
        <v>2016</v>
      </c>
      <c r="N3837" t="b">
        <v>0</v>
      </c>
      <c r="O3837">
        <v>8</v>
      </c>
      <c r="P3837" t="b">
        <v>1</v>
      </c>
      <c r="Q3837" t="s">
        <v>8269</v>
      </c>
    </row>
    <row r="3838" spans="1:17" ht="45" hidden="1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s="9">
        <f t="shared" si="177"/>
        <v>42553.926527777774</v>
      </c>
      <c r="L3838" s="9">
        <f t="shared" si="178"/>
        <v>42585.172916666663</v>
      </c>
      <c r="M3838" s="10">
        <f t="shared" si="179"/>
        <v>2016</v>
      </c>
      <c r="N3838" t="b">
        <v>0</v>
      </c>
      <c r="O3838">
        <v>14</v>
      </c>
      <c r="P3838" t="b">
        <v>1</v>
      </c>
      <c r="Q3838" t="s">
        <v>8269</v>
      </c>
    </row>
    <row r="3839" spans="1:17" ht="30" hidden="1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s="9">
        <f t="shared" si="177"/>
        <v>42152.765717592592</v>
      </c>
      <c r="L3839" s="9">
        <f t="shared" si="178"/>
        <v>42188.765717592592</v>
      </c>
      <c r="M3839" s="10">
        <f t="shared" si="179"/>
        <v>2015</v>
      </c>
      <c r="N3839" t="b">
        <v>0</v>
      </c>
      <c r="O3839">
        <v>17</v>
      </c>
      <c r="P3839" t="b">
        <v>1</v>
      </c>
      <c r="Q3839" t="s">
        <v>8269</v>
      </c>
    </row>
    <row r="3840" spans="1:17" ht="60" hidden="1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s="9">
        <f t="shared" si="177"/>
        <v>42116.710752314815</v>
      </c>
      <c r="L3840" s="9">
        <f t="shared" si="178"/>
        <v>42146.710752314815</v>
      </c>
      <c r="M3840" s="10">
        <f t="shared" si="179"/>
        <v>2015</v>
      </c>
      <c r="N3840" t="b">
        <v>0</v>
      </c>
      <c r="O3840">
        <v>100</v>
      </c>
      <c r="P3840" t="b">
        <v>1</v>
      </c>
      <c r="Q3840" t="s">
        <v>8269</v>
      </c>
    </row>
    <row r="3841" spans="1:17" ht="60" hidden="1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s="9">
        <f t="shared" si="177"/>
        <v>42155.142638888887</v>
      </c>
      <c r="L3841" s="9">
        <f t="shared" si="178"/>
        <v>42215.142638888887</v>
      </c>
      <c r="M3841" s="10">
        <f t="shared" si="179"/>
        <v>2015</v>
      </c>
      <c r="N3841" t="b">
        <v>0</v>
      </c>
      <c r="O3841">
        <v>32</v>
      </c>
      <c r="P3841" t="b">
        <v>1</v>
      </c>
      <c r="Q3841" t="s">
        <v>8269</v>
      </c>
    </row>
    <row r="3842" spans="1:17" ht="45" hidden="1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s="9">
        <f t="shared" si="177"/>
        <v>42432.701724537037</v>
      </c>
      <c r="L3842" s="9">
        <f t="shared" si="178"/>
        <v>42457.660057870366</v>
      </c>
      <c r="M3842" s="10">
        <f t="shared" si="179"/>
        <v>2016</v>
      </c>
      <c r="N3842" t="b">
        <v>0</v>
      </c>
      <c r="O3842">
        <v>3</v>
      </c>
      <c r="P3842" t="b">
        <v>1</v>
      </c>
      <c r="Q3842" t="s">
        <v>8269</v>
      </c>
    </row>
    <row r="3843" spans="1:17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s="9">
        <f t="shared" ref="K3843:K3906" si="180">(((J3843/60)/60)/24)+DATE(1970,1,1)</f>
        <v>41780.785729166666</v>
      </c>
      <c r="L3843" s="9">
        <f t="shared" ref="L3843:L3906" si="181">(((I3843/60)/60)/24)+DATE(1970,1,1)</f>
        <v>41840.785729166666</v>
      </c>
      <c r="M3843" s="10">
        <f t="shared" ref="M3843:M3906" si="182">YEAR(L3843)</f>
        <v>2014</v>
      </c>
      <c r="N3843" t="b">
        <v>1</v>
      </c>
      <c r="O3843">
        <v>34</v>
      </c>
      <c r="P3843" t="b">
        <v>0</v>
      </c>
      <c r="Q3843" t="s">
        <v>8269</v>
      </c>
    </row>
    <row r="3844" spans="1:17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s="9">
        <f t="shared" si="180"/>
        <v>41740.493657407409</v>
      </c>
      <c r="L3844" s="9">
        <f t="shared" si="181"/>
        <v>41770.493657407409</v>
      </c>
      <c r="M3844" s="10">
        <f t="shared" si="182"/>
        <v>2014</v>
      </c>
      <c r="N3844" t="b">
        <v>1</v>
      </c>
      <c r="O3844">
        <v>23</v>
      </c>
      <c r="P3844" t="b">
        <v>0</v>
      </c>
      <c r="Q3844" t="s">
        <v>8269</v>
      </c>
    </row>
    <row r="3845" spans="1:17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s="9">
        <f t="shared" si="180"/>
        <v>41766.072500000002</v>
      </c>
      <c r="L3845" s="9">
        <f t="shared" si="181"/>
        <v>41791.072500000002</v>
      </c>
      <c r="M3845" s="10">
        <f t="shared" si="182"/>
        <v>2014</v>
      </c>
      <c r="N3845" t="b">
        <v>1</v>
      </c>
      <c r="O3845">
        <v>19</v>
      </c>
      <c r="P3845" t="b">
        <v>0</v>
      </c>
      <c r="Q3845" t="s">
        <v>8269</v>
      </c>
    </row>
    <row r="3846" spans="1:17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s="9">
        <f t="shared" si="180"/>
        <v>41766.617291666669</v>
      </c>
      <c r="L3846" s="9">
        <f t="shared" si="181"/>
        <v>41793.290972222225</v>
      </c>
      <c r="M3846" s="10">
        <f t="shared" si="182"/>
        <v>2014</v>
      </c>
      <c r="N3846" t="b">
        <v>1</v>
      </c>
      <c r="O3846">
        <v>50</v>
      </c>
      <c r="P3846" t="b">
        <v>0</v>
      </c>
      <c r="Q3846" t="s">
        <v>8269</v>
      </c>
    </row>
    <row r="3847" spans="1:17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s="9">
        <f t="shared" si="180"/>
        <v>42248.627013888887</v>
      </c>
      <c r="L3847" s="9">
        <f t="shared" si="181"/>
        <v>42278.627013888887</v>
      </c>
      <c r="M3847" s="10">
        <f t="shared" si="182"/>
        <v>2015</v>
      </c>
      <c r="N3847" t="b">
        <v>1</v>
      </c>
      <c r="O3847">
        <v>12</v>
      </c>
      <c r="P3847" t="b">
        <v>0</v>
      </c>
      <c r="Q3847" t="s">
        <v>8269</v>
      </c>
    </row>
    <row r="3848" spans="1:17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s="9">
        <f t="shared" si="180"/>
        <v>41885.221550925926</v>
      </c>
      <c r="L3848" s="9">
        <f t="shared" si="181"/>
        <v>41916.290972222225</v>
      </c>
      <c r="M3848" s="10">
        <f t="shared" si="182"/>
        <v>2014</v>
      </c>
      <c r="N3848" t="b">
        <v>1</v>
      </c>
      <c r="O3848">
        <v>8</v>
      </c>
      <c r="P3848" t="b">
        <v>0</v>
      </c>
      <c r="Q3848" t="s">
        <v>8269</v>
      </c>
    </row>
    <row r="3849" spans="1:17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s="9">
        <f t="shared" si="180"/>
        <v>42159.224432870367</v>
      </c>
      <c r="L3849" s="9">
        <f t="shared" si="181"/>
        <v>42204.224432870367</v>
      </c>
      <c r="M3849" s="10">
        <f t="shared" si="182"/>
        <v>2015</v>
      </c>
      <c r="N3849" t="b">
        <v>1</v>
      </c>
      <c r="O3849">
        <v>9</v>
      </c>
      <c r="P3849" t="b">
        <v>0</v>
      </c>
      <c r="Q3849" t="s">
        <v>8269</v>
      </c>
    </row>
    <row r="3850" spans="1:17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s="9">
        <f t="shared" si="180"/>
        <v>42265.817002314812</v>
      </c>
      <c r="L3850" s="9">
        <f t="shared" si="181"/>
        <v>42295.817002314812</v>
      </c>
      <c r="M3850" s="10">
        <f t="shared" si="182"/>
        <v>2015</v>
      </c>
      <c r="N3850" t="b">
        <v>1</v>
      </c>
      <c r="O3850">
        <v>43</v>
      </c>
      <c r="P3850" t="b">
        <v>0</v>
      </c>
      <c r="Q3850" t="s">
        <v>8269</v>
      </c>
    </row>
    <row r="3851" spans="1:17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s="9">
        <f t="shared" si="180"/>
        <v>42136.767175925925</v>
      </c>
      <c r="L3851" s="9">
        <f t="shared" si="181"/>
        <v>42166.767175925925</v>
      </c>
      <c r="M3851" s="10">
        <f t="shared" si="182"/>
        <v>2015</v>
      </c>
      <c r="N3851" t="b">
        <v>1</v>
      </c>
      <c r="O3851">
        <v>28</v>
      </c>
      <c r="P3851" t="b">
        <v>0</v>
      </c>
      <c r="Q3851" t="s">
        <v>8269</v>
      </c>
    </row>
    <row r="3852" spans="1:17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s="9">
        <f t="shared" si="180"/>
        <v>41975.124340277776</v>
      </c>
      <c r="L3852" s="9">
        <f t="shared" si="181"/>
        <v>42005.124340277776</v>
      </c>
      <c r="M3852" s="10">
        <f t="shared" si="182"/>
        <v>2015</v>
      </c>
      <c r="N3852" t="b">
        <v>1</v>
      </c>
      <c r="O3852">
        <v>4</v>
      </c>
      <c r="P3852" t="b">
        <v>0</v>
      </c>
      <c r="Q3852" t="s">
        <v>8269</v>
      </c>
    </row>
    <row r="3853" spans="1:17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s="9">
        <f t="shared" si="180"/>
        <v>42172.439571759256</v>
      </c>
      <c r="L3853" s="9">
        <f t="shared" si="181"/>
        <v>42202.439571759256</v>
      </c>
      <c r="M3853" s="10">
        <f t="shared" si="182"/>
        <v>2015</v>
      </c>
      <c r="N3853" t="b">
        <v>1</v>
      </c>
      <c r="O3853">
        <v>24</v>
      </c>
      <c r="P3853" t="b">
        <v>0</v>
      </c>
      <c r="Q3853" t="s">
        <v>8269</v>
      </c>
    </row>
    <row r="3854" spans="1:17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s="9">
        <f t="shared" si="180"/>
        <v>42065.190694444449</v>
      </c>
      <c r="L3854" s="9">
        <f t="shared" si="181"/>
        <v>42090.149027777778</v>
      </c>
      <c r="M3854" s="10">
        <f t="shared" si="182"/>
        <v>2015</v>
      </c>
      <c r="N3854" t="b">
        <v>0</v>
      </c>
      <c r="O3854">
        <v>2</v>
      </c>
      <c r="P3854" t="b">
        <v>0</v>
      </c>
      <c r="Q3854" t="s">
        <v>8269</v>
      </c>
    </row>
    <row r="3855" spans="1:17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s="9">
        <f t="shared" si="180"/>
        <v>41848.84002314815</v>
      </c>
      <c r="L3855" s="9">
        <f t="shared" si="181"/>
        <v>41883.84002314815</v>
      </c>
      <c r="M3855" s="10">
        <f t="shared" si="182"/>
        <v>2014</v>
      </c>
      <c r="N3855" t="b">
        <v>0</v>
      </c>
      <c r="O3855">
        <v>2</v>
      </c>
      <c r="P3855" t="b">
        <v>0</v>
      </c>
      <c r="Q3855" t="s">
        <v>8269</v>
      </c>
    </row>
    <row r="3856" spans="1:17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s="9">
        <f t="shared" si="180"/>
        <v>42103.884930555556</v>
      </c>
      <c r="L3856" s="9">
        <f t="shared" si="181"/>
        <v>42133.884930555556</v>
      </c>
      <c r="M3856" s="10">
        <f t="shared" si="182"/>
        <v>2015</v>
      </c>
      <c r="N3856" t="b">
        <v>0</v>
      </c>
      <c r="O3856">
        <v>20</v>
      </c>
      <c r="P3856" t="b">
        <v>0</v>
      </c>
      <c r="Q3856" t="s">
        <v>8269</v>
      </c>
    </row>
    <row r="3857" spans="1:17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s="9">
        <f t="shared" si="180"/>
        <v>42059.970729166671</v>
      </c>
      <c r="L3857" s="9">
        <f t="shared" si="181"/>
        <v>42089.929062499999</v>
      </c>
      <c r="M3857" s="10">
        <f t="shared" si="182"/>
        <v>2015</v>
      </c>
      <c r="N3857" t="b">
        <v>0</v>
      </c>
      <c r="O3857">
        <v>1</v>
      </c>
      <c r="P3857" t="b">
        <v>0</v>
      </c>
      <c r="Q3857" t="s">
        <v>8269</v>
      </c>
    </row>
    <row r="3858" spans="1:17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s="9">
        <f t="shared" si="180"/>
        <v>42041.743090277778</v>
      </c>
      <c r="L3858" s="9">
        <f t="shared" si="181"/>
        <v>42071.701423611114</v>
      </c>
      <c r="M3858" s="10">
        <f t="shared" si="182"/>
        <v>2015</v>
      </c>
      <c r="N3858" t="b">
        <v>0</v>
      </c>
      <c r="O3858">
        <v>1</v>
      </c>
      <c r="P3858" t="b">
        <v>0</v>
      </c>
      <c r="Q3858" t="s">
        <v>8269</v>
      </c>
    </row>
    <row r="3859" spans="1:17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s="9">
        <f t="shared" si="180"/>
        <v>41829.73715277778</v>
      </c>
      <c r="L3859" s="9">
        <f t="shared" si="181"/>
        <v>41852.716666666667</v>
      </c>
      <c r="M3859" s="10">
        <f t="shared" si="182"/>
        <v>2014</v>
      </c>
      <c r="N3859" t="b">
        <v>0</v>
      </c>
      <c r="O3859">
        <v>4</v>
      </c>
      <c r="P3859" t="b">
        <v>0</v>
      </c>
      <c r="Q3859" t="s">
        <v>8269</v>
      </c>
    </row>
    <row r="3860" spans="1:17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s="9">
        <f t="shared" si="180"/>
        <v>42128.431064814817</v>
      </c>
      <c r="L3860" s="9">
        <f t="shared" si="181"/>
        <v>42146.875</v>
      </c>
      <c r="M3860" s="10">
        <f t="shared" si="182"/>
        <v>2015</v>
      </c>
      <c r="N3860" t="b">
        <v>0</v>
      </c>
      <c r="O3860">
        <v>1</v>
      </c>
      <c r="P3860" t="b">
        <v>0</v>
      </c>
      <c r="Q3860" t="s">
        <v>8269</v>
      </c>
    </row>
    <row r="3861" spans="1:17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s="9">
        <f t="shared" si="180"/>
        <v>41789.893599537041</v>
      </c>
      <c r="L3861" s="9">
        <f t="shared" si="181"/>
        <v>41815.875</v>
      </c>
      <c r="M3861" s="10">
        <f t="shared" si="182"/>
        <v>2014</v>
      </c>
      <c r="N3861" t="b">
        <v>0</v>
      </c>
      <c r="O3861">
        <v>1</v>
      </c>
      <c r="P3861" t="b">
        <v>0</v>
      </c>
      <c r="Q3861" t="s">
        <v>8269</v>
      </c>
    </row>
    <row r="3862" spans="1:17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s="9">
        <f t="shared" si="180"/>
        <v>41833.660995370366</v>
      </c>
      <c r="L3862" s="9">
        <f t="shared" si="181"/>
        <v>41863.660995370366</v>
      </c>
      <c r="M3862" s="10">
        <f t="shared" si="182"/>
        <v>2014</v>
      </c>
      <c r="N3862" t="b">
        <v>0</v>
      </c>
      <c r="O3862">
        <v>13</v>
      </c>
      <c r="P3862" t="b">
        <v>0</v>
      </c>
      <c r="Q3862" t="s">
        <v>8269</v>
      </c>
    </row>
    <row r="3863" spans="1:17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s="9">
        <f t="shared" si="180"/>
        <v>41914.590011574073</v>
      </c>
      <c r="L3863" s="9">
        <f t="shared" si="181"/>
        <v>41955.907638888893</v>
      </c>
      <c r="M3863" s="10">
        <f t="shared" si="182"/>
        <v>2014</v>
      </c>
      <c r="N3863" t="b">
        <v>0</v>
      </c>
      <c r="O3863">
        <v>1</v>
      </c>
      <c r="P3863" t="b">
        <v>0</v>
      </c>
      <c r="Q3863" t="s">
        <v>8269</v>
      </c>
    </row>
    <row r="3864" spans="1:17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s="9">
        <f t="shared" si="180"/>
        <v>42611.261064814811</v>
      </c>
      <c r="L3864" s="9">
        <f t="shared" si="181"/>
        <v>42625.707638888889</v>
      </c>
      <c r="M3864" s="10">
        <f t="shared" si="182"/>
        <v>2016</v>
      </c>
      <c r="N3864" t="b">
        <v>0</v>
      </c>
      <c r="O3864">
        <v>1</v>
      </c>
      <c r="P3864" t="b">
        <v>0</v>
      </c>
      <c r="Q3864" t="s">
        <v>8269</v>
      </c>
    </row>
    <row r="3865" spans="1:17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s="9">
        <f t="shared" si="180"/>
        <v>42253.633159722223</v>
      </c>
      <c r="L3865" s="9">
        <f t="shared" si="181"/>
        <v>42313.674826388888</v>
      </c>
      <c r="M3865" s="10">
        <f t="shared" si="182"/>
        <v>2015</v>
      </c>
      <c r="N3865" t="b">
        <v>0</v>
      </c>
      <c r="O3865">
        <v>0</v>
      </c>
      <c r="P3865" t="b">
        <v>0</v>
      </c>
      <c r="Q3865" t="s">
        <v>8269</v>
      </c>
    </row>
    <row r="3866" spans="1:17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s="9">
        <f t="shared" si="180"/>
        <v>42295.891828703709</v>
      </c>
      <c r="L3866" s="9">
        <f t="shared" si="181"/>
        <v>42325.933495370366</v>
      </c>
      <c r="M3866" s="10">
        <f t="shared" si="182"/>
        <v>2015</v>
      </c>
      <c r="N3866" t="b">
        <v>0</v>
      </c>
      <c r="O3866">
        <v>3</v>
      </c>
      <c r="P3866" t="b">
        <v>0</v>
      </c>
      <c r="Q3866" t="s">
        <v>8269</v>
      </c>
    </row>
    <row r="3867" spans="1:17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s="9">
        <f t="shared" si="180"/>
        <v>41841.651597222226</v>
      </c>
      <c r="L3867" s="9">
        <f t="shared" si="181"/>
        <v>41881.229166666664</v>
      </c>
      <c r="M3867" s="10">
        <f t="shared" si="182"/>
        <v>2014</v>
      </c>
      <c r="N3867" t="b">
        <v>0</v>
      </c>
      <c r="O3867">
        <v>14</v>
      </c>
      <c r="P3867" t="b">
        <v>0</v>
      </c>
      <c r="Q3867" t="s">
        <v>8269</v>
      </c>
    </row>
    <row r="3868" spans="1:17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s="9">
        <f t="shared" si="180"/>
        <v>42402.947002314817</v>
      </c>
      <c r="L3868" s="9">
        <f t="shared" si="181"/>
        <v>42452.145138888889</v>
      </c>
      <c r="M3868" s="10">
        <f t="shared" si="182"/>
        <v>2016</v>
      </c>
      <c r="N3868" t="b">
        <v>0</v>
      </c>
      <c r="O3868">
        <v>2</v>
      </c>
      <c r="P3868" t="b">
        <v>0</v>
      </c>
      <c r="Q3868" t="s">
        <v>8269</v>
      </c>
    </row>
    <row r="3869" spans="1:17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s="9">
        <f t="shared" si="180"/>
        <v>42509.814108796301</v>
      </c>
      <c r="L3869" s="9">
        <f t="shared" si="181"/>
        <v>42539.814108796301</v>
      </c>
      <c r="M3869" s="10">
        <f t="shared" si="182"/>
        <v>2016</v>
      </c>
      <c r="N3869" t="b">
        <v>0</v>
      </c>
      <c r="O3869">
        <v>5</v>
      </c>
      <c r="P3869" t="b">
        <v>0</v>
      </c>
      <c r="Q3869" t="s">
        <v>8269</v>
      </c>
    </row>
    <row r="3870" spans="1:17" ht="30" hidden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s="9">
        <f t="shared" si="180"/>
        <v>41865.659780092588</v>
      </c>
      <c r="L3870" s="9">
        <f t="shared" si="181"/>
        <v>41890.659780092588</v>
      </c>
      <c r="M3870" s="10">
        <f t="shared" si="182"/>
        <v>2014</v>
      </c>
      <c r="N3870" t="b">
        <v>0</v>
      </c>
      <c r="O3870">
        <v>1</v>
      </c>
      <c r="P3870" t="b">
        <v>0</v>
      </c>
      <c r="Q3870" t="s">
        <v>8303</v>
      </c>
    </row>
    <row r="3871" spans="1:17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s="9">
        <f t="shared" si="180"/>
        <v>42047.724444444444</v>
      </c>
      <c r="L3871" s="9">
        <f t="shared" si="181"/>
        <v>42077.132638888885</v>
      </c>
      <c r="M3871" s="10">
        <f t="shared" si="182"/>
        <v>2015</v>
      </c>
      <c r="N3871" t="b">
        <v>0</v>
      </c>
      <c r="O3871">
        <v>15</v>
      </c>
      <c r="P3871" t="b">
        <v>0</v>
      </c>
      <c r="Q3871" t="s">
        <v>8303</v>
      </c>
    </row>
    <row r="3872" spans="1:17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s="9">
        <f t="shared" si="180"/>
        <v>41793.17219907407</v>
      </c>
      <c r="L3872" s="9">
        <f t="shared" si="181"/>
        <v>41823.17219907407</v>
      </c>
      <c r="M3872" s="10">
        <f t="shared" si="182"/>
        <v>2014</v>
      </c>
      <c r="N3872" t="b">
        <v>0</v>
      </c>
      <c r="O3872">
        <v>10</v>
      </c>
      <c r="P3872" t="b">
        <v>0</v>
      </c>
      <c r="Q3872" t="s">
        <v>8303</v>
      </c>
    </row>
    <row r="3873" spans="1:17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s="9">
        <f t="shared" si="180"/>
        <v>42763.780671296292</v>
      </c>
      <c r="L3873" s="9">
        <f t="shared" si="181"/>
        <v>42823.739004629635</v>
      </c>
      <c r="M3873" s="10">
        <f t="shared" si="182"/>
        <v>2017</v>
      </c>
      <c r="N3873" t="b">
        <v>0</v>
      </c>
      <c r="O3873">
        <v>3</v>
      </c>
      <c r="P3873" t="b">
        <v>0</v>
      </c>
      <c r="Q3873" t="s">
        <v>8303</v>
      </c>
    </row>
    <row r="3874" spans="1:17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s="9">
        <f t="shared" si="180"/>
        <v>42180.145787037036</v>
      </c>
      <c r="L3874" s="9">
        <f t="shared" si="181"/>
        <v>42230.145787037036</v>
      </c>
      <c r="M3874" s="10">
        <f t="shared" si="182"/>
        <v>2015</v>
      </c>
      <c r="N3874" t="b">
        <v>0</v>
      </c>
      <c r="O3874">
        <v>0</v>
      </c>
      <c r="P3874" t="b">
        <v>0</v>
      </c>
      <c r="Q3874" t="s">
        <v>8303</v>
      </c>
    </row>
    <row r="3875" spans="1:17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s="9">
        <f t="shared" si="180"/>
        <v>42255.696006944447</v>
      </c>
      <c r="L3875" s="9">
        <f t="shared" si="181"/>
        <v>42285.696006944447</v>
      </c>
      <c r="M3875" s="10">
        <f t="shared" si="182"/>
        <v>2015</v>
      </c>
      <c r="N3875" t="b">
        <v>0</v>
      </c>
      <c r="O3875">
        <v>0</v>
      </c>
      <c r="P3875" t="b">
        <v>0</v>
      </c>
      <c r="Q3875" t="s">
        <v>8303</v>
      </c>
    </row>
    <row r="3876" spans="1:17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s="9">
        <f t="shared" si="180"/>
        <v>42007.016458333332</v>
      </c>
      <c r="L3876" s="9">
        <f t="shared" si="181"/>
        <v>42028.041666666672</v>
      </c>
      <c r="M3876" s="10">
        <f t="shared" si="182"/>
        <v>2015</v>
      </c>
      <c r="N3876" t="b">
        <v>0</v>
      </c>
      <c r="O3876">
        <v>0</v>
      </c>
      <c r="P3876" t="b">
        <v>0</v>
      </c>
      <c r="Q3876" t="s">
        <v>8303</v>
      </c>
    </row>
    <row r="3877" spans="1:17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s="9">
        <f t="shared" si="180"/>
        <v>42615.346817129626</v>
      </c>
      <c r="L3877" s="9">
        <f t="shared" si="181"/>
        <v>42616.416666666672</v>
      </c>
      <c r="M3877" s="10">
        <f t="shared" si="182"/>
        <v>2016</v>
      </c>
      <c r="N3877" t="b">
        <v>0</v>
      </c>
      <c r="O3877">
        <v>0</v>
      </c>
      <c r="P3877" t="b">
        <v>0</v>
      </c>
      <c r="Q3877" t="s">
        <v>8303</v>
      </c>
    </row>
    <row r="3878" spans="1:17" ht="60" hidden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s="9">
        <f t="shared" si="180"/>
        <v>42372.624166666668</v>
      </c>
      <c r="L3878" s="9">
        <f t="shared" si="181"/>
        <v>42402.624166666668</v>
      </c>
      <c r="M3878" s="10">
        <f t="shared" si="182"/>
        <v>2016</v>
      </c>
      <c r="N3878" t="b">
        <v>0</v>
      </c>
      <c r="O3878">
        <v>46</v>
      </c>
      <c r="P3878" t="b">
        <v>0</v>
      </c>
      <c r="Q3878" t="s">
        <v>8303</v>
      </c>
    </row>
    <row r="3879" spans="1:17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s="9">
        <f t="shared" si="180"/>
        <v>42682.67768518519</v>
      </c>
      <c r="L3879" s="9">
        <f t="shared" si="181"/>
        <v>42712.67768518519</v>
      </c>
      <c r="M3879" s="10">
        <f t="shared" si="182"/>
        <v>2016</v>
      </c>
      <c r="N3879" t="b">
        <v>0</v>
      </c>
      <c r="O3879">
        <v>14</v>
      </c>
      <c r="P3879" t="b">
        <v>0</v>
      </c>
      <c r="Q3879" t="s">
        <v>8303</v>
      </c>
    </row>
    <row r="3880" spans="1:17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s="9">
        <f t="shared" si="180"/>
        <v>42154.818819444445</v>
      </c>
      <c r="L3880" s="9">
        <f t="shared" si="181"/>
        <v>42185.165972222225</v>
      </c>
      <c r="M3880" s="10">
        <f t="shared" si="182"/>
        <v>2015</v>
      </c>
      <c r="N3880" t="b">
        <v>0</v>
      </c>
      <c r="O3880">
        <v>1</v>
      </c>
      <c r="P3880" t="b">
        <v>0</v>
      </c>
      <c r="Q3880" t="s">
        <v>8303</v>
      </c>
    </row>
    <row r="3881" spans="1:17" ht="45" hidden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s="9">
        <f t="shared" si="180"/>
        <v>41999.861064814817</v>
      </c>
      <c r="L3881" s="9">
        <f t="shared" si="181"/>
        <v>42029.861064814817</v>
      </c>
      <c r="M3881" s="10">
        <f t="shared" si="182"/>
        <v>2015</v>
      </c>
      <c r="N3881" t="b">
        <v>0</v>
      </c>
      <c r="O3881">
        <v>0</v>
      </c>
      <c r="P3881" t="b">
        <v>0</v>
      </c>
      <c r="Q3881" t="s">
        <v>8303</v>
      </c>
    </row>
    <row r="3882" spans="1:17" ht="60" hidden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s="9">
        <f t="shared" si="180"/>
        <v>41815.815046296295</v>
      </c>
      <c r="L3882" s="9">
        <f t="shared" si="181"/>
        <v>41850.958333333336</v>
      </c>
      <c r="M3882" s="10">
        <f t="shared" si="182"/>
        <v>2014</v>
      </c>
      <c r="N3882" t="b">
        <v>0</v>
      </c>
      <c r="O3882">
        <v>17</v>
      </c>
      <c r="P3882" t="b">
        <v>0</v>
      </c>
      <c r="Q3882" t="s">
        <v>8303</v>
      </c>
    </row>
    <row r="3883" spans="1:17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s="9">
        <f t="shared" si="180"/>
        <v>42756.018506944441</v>
      </c>
      <c r="L3883" s="9">
        <f t="shared" si="181"/>
        <v>42786.018506944441</v>
      </c>
      <c r="M3883" s="10">
        <f t="shared" si="182"/>
        <v>2017</v>
      </c>
      <c r="N3883" t="b">
        <v>0</v>
      </c>
      <c r="O3883">
        <v>1</v>
      </c>
      <c r="P3883" t="b">
        <v>0</v>
      </c>
      <c r="Q3883" t="s">
        <v>8303</v>
      </c>
    </row>
    <row r="3884" spans="1:17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s="9">
        <f t="shared" si="180"/>
        <v>42373.983449074076</v>
      </c>
      <c r="L3884" s="9">
        <f t="shared" si="181"/>
        <v>42400.960416666669</v>
      </c>
      <c r="M3884" s="10">
        <f t="shared" si="182"/>
        <v>2016</v>
      </c>
      <c r="N3884" t="b">
        <v>0</v>
      </c>
      <c r="O3884">
        <v>0</v>
      </c>
      <c r="P3884" t="b">
        <v>0</v>
      </c>
      <c r="Q3884" t="s">
        <v>8303</v>
      </c>
    </row>
    <row r="3885" spans="1:17" ht="60" hidden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s="9">
        <f t="shared" si="180"/>
        <v>41854.602650462963</v>
      </c>
      <c r="L3885" s="9">
        <f t="shared" si="181"/>
        <v>41884.602650462963</v>
      </c>
      <c r="M3885" s="10">
        <f t="shared" si="182"/>
        <v>2014</v>
      </c>
      <c r="N3885" t="b">
        <v>0</v>
      </c>
      <c r="O3885">
        <v>0</v>
      </c>
      <c r="P3885" t="b">
        <v>0</v>
      </c>
      <c r="Q3885" t="s">
        <v>8303</v>
      </c>
    </row>
    <row r="3886" spans="1:17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s="9">
        <f t="shared" si="180"/>
        <v>42065.791574074072</v>
      </c>
      <c r="L3886" s="9">
        <f t="shared" si="181"/>
        <v>42090.749907407408</v>
      </c>
      <c r="M3886" s="10">
        <f t="shared" si="182"/>
        <v>2015</v>
      </c>
      <c r="N3886" t="b">
        <v>0</v>
      </c>
      <c r="O3886">
        <v>0</v>
      </c>
      <c r="P3886" t="b">
        <v>0</v>
      </c>
      <c r="Q3886" t="s">
        <v>8303</v>
      </c>
    </row>
    <row r="3887" spans="1:17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s="9">
        <f t="shared" si="180"/>
        <v>42469.951284722221</v>
      </c>
      <c r="L3887" s="9">
        <f t="shared" si="181"/>
        <v>42499.951284722221</v>
      </c>
      <c r="M3887" s="10">
        <f t="shared" si="182"/>
        <v>2016</v>
      </c>
      <c r="N3887" t="b">
        <v>0</v>
      </c>
      <c r="O3887">
        <v>0</v>
      </c>
      <c r="P3887" t="b">
        <v>0</v>
      </c>
      <c r="Q3887" t="s">
        <v>8303</v>
      </c>
    </row>
    <row r="3888" spans="1:17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s="9">
        <f t="shared" si="180"/>
        <v>41954.228032407409</v>
      </c>
      <c r="L3888" s="9">
        <f t="shared" si="181"/>
        <v>41984.228032407409</v>
      </c>
      <c r="M3888" s="10">
        <f t="shared" si="182"/>
        <v>2014</v>
      </c>
      <c r="N3888" t="b">
        <v>0</v>
      </c>
      <c r="O3888">
        <v>0</v>
      </c>
      <c r="P3888" t="b">
        <v>0</v>
      </c>
      <c r="Q3888" t="s">
        <v>8303</v>
      </c>
    </row>
    <row r="3889" spans="1:17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s="9">
        <f t="shared" si="180"/>
        <v>42079.857974537037</v>
      </c>
      <c r="L3889" s="9">
        <f t="shared" si="181"/>
        <v>42125.916666666672</v>
      </c>
      <c r="M3889" s="10">
        <f t="shared" si="182"/>
        <v>2015</v>
      </c>
      <c r="N3889" t="b">
        <v>0</v>
      </c>
      <c r="O3889">
        <v>2</v>
      </c>
      <c r="P3889" t="b">
        <v>0</v>
      </c>
      <c r="Q3889" t="s">
        <v>8303</v>
      </c>
    </row>
    <row r="3890" spans="1:17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s="9">
        <f t="shared" si="180"/>
        <v>42762.545810185184</v>
      </c>
      <c r="L3890" s="9">
        <f t="shared" si="181"/>
        <v>42792.545810185184</v>
      </c>
      <c r="M3890" s="10">
        <f t="shared" si="182"/>
        <v>2017</v>
      </c>
      <c r="N3890" t="b">
        <v>0</v>
      </c>
      <c r="O3890">
        <v>14</v>
      </c>
      <c r="P3890" t="b">
        <v>0</v>
      </c>
      <c r="Q3890" t="s">
        <v>8269</v>
      </c>
    </row>
    <row r="3891" spans="1:17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s="9">
        <f t="shared" si="180"/>
        <v>41977.004976851851</v>
      </c>
      <c r="L3891" s="9">
        <f t="shared" si="181"/>
        <v>42008.976388888885</v>
      </c>
      <c r="M3891" s="10">
        <f t="shared" si="182"/>
        <v>2015</v>
      </c>
      <c r="N3891" t="b">
        <v>0</v>
      </c>
      <c r="O3891">
        <v>9</v>
      </c>
      <c r="P3891" t="b">
        <v>0</v>
      </c>
      <c r="Q3891" t="s">
        <v>8269</v>
      </c>
    </row>
    <row r="3892" spans="1:17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s="9">
        <f t="shared" si="180"/>
        <v>42171.758611111116</v>
      </c>
      <c r="L3892" s="9">
        <f t="shared" si="181"/>
        <v>42231.758611111116</v>
      </c>
      <c r="M3892" s="10">
        <f t="shared" si="182"/>
        <v>2015</v>
      </c>
      <c r="N3892" t="b">
        <v>0</v>
      </c>
      <c r="O3892">
        <v>8</v>
      </c>
      <c r="P3892" t="b">
        <v>0</v>
      </c>
      <c r="Q3892" t="s">
        <v>8269</v>
      </c>
    </row>
    <row r="3893" spans="1:17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s="9">
        <f t="shared" si="180"/>
        <v>42056.1324537037</v>
      </c>
      <c r="L3893" s="9">
        <f t="shared" si="181"/>
        <v>42086.207638888889</v>
      </c>
      <c r="M3893" s="10">
        <f t="shared" si="182"/>
        <v>2015</v>
      </c>
      <c r="N3893" t="b">
        <v>0</v>
      </c>
      <c r="O3893">
        <v>7</v>
      </c>
      <c r="P3893" t="b">
        <v>0</v>
      </c>
      <c r="Q3893" t="s">
        <v>8269</v>
      </c>
    </row>
    <row r="3894" spans="1:17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s="9">
        <f t="shared" si="180"/>
        <v>41867.652280092596</v>
      </c>
      <c r="L3894" s="9">
        <f t="shared" si="181"/>
        <v>41875.291666666664</v>
      </c>
      <c r="M3894" s="10">
        <f t="shared" si="182"/>
        <v>2014</v>
      </c>
      <c r="N3894" t="b">
        <v>0</v>
      </c>
      <c r="O3894">
        <v>0</v>
      </c>
      <c r="P3894" t="b">
        <v>0</v>
      </c>
      <c r="Q3894" t="s">
        <v>8269</v>
      </c>
    </row>
    <row r="3895" spans="1:17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s="9">
        <f t="shared" si="180"/>
        <v>41779.657870370371</v>
      </c>
      <c r="L3895" s="9">
        <f t="shared" si="181"/>
        <v>41821.25</v>
      </c>
      <c r="M3895" s="10">
        <f t="shared" si="182"/>
        <v>2014</v>
      </c>
      <c r="N3895" t="b">
        <v>0</v>
      </c>
      <c r="O3895">
        <v>84</v>
      </c>
      <c r="P3895" t="b">
        <v>0</v>
      </c>
      <c r="Q3895" t="s">
        <v>8269</v>
      </c>
    </row>
    <row r="3896" spans="1:17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s="9">
        <f t="shared" si="180"/>
        <v>42679.958472222221</v>
      </c>
      <c r="L3896" s="9">
        <f t="shared" si="181"/>
        <v>42710.207638888889</v>
      </c>
      <c r="M3896" s="10">
        <f t="shared" si="182"/>
        <v>2016</v>
      </c>
      <c r="N3896" t="b">
        <v>0</v>
      </c>
      <c r="O3896">
        <v>11</v>
      </c>
      <c r="P3896" t="b">
        <v>0</v>
      </c>
      <c r="Q3896" t="s">
        <v>8269</v>
      </c>
    </row>
    <row r="3897" spans="1:17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s="9">
        <f t="shared" si="180"/>
        <v>42032.250208333338</v>
      </c>
      <c r="L3897" s="9">
        <f t="shared" si="181"/>
        <v>42063.250208333338</v>
      </c>
      <c r="M3897" s="10">
        <f t="shared" si="182"/>
        <v>2015</v>
      </c>
      <c r="N3897" t="b">
        <v>0</v>
      </c>
      <c r="O3897">
        <v>1</v>
      </c>
      <c r="P3897" t="b">
        <v>0</v>
      </c>
      <c r="Q3897" t="s">
        <v>8269</v>
      </c>
    </row>
    <row r="3898" spans="1:17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s="9">
        <f t="shared" si="180"/>
        <v>41793.191875000004</v>
      </c>
      <c r="L3898" s="9">
        <f t="shared" si="181"/>
        <v>41807.191875000004</v>
      </c>
      <c r="M3898" s="10">
        <f t="shared" si="182"/>
        <v>2014</v>
      </c>
      <c r="N3898" t="b">
        <v>0</v>
      </c>
      <c r="O3898">
        <v>4</v>
      </c>
      <c r="P3898" t="b">
        <v>0</v>
      </c>
      <c r="Q3898" t="s">
        <v>8269</v>
      </c>
    </row>
    <row r="3899" spans="1:17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s="9">
        <f t="shared" si="180"/>
        <v>41982.87364583333</v>
      </c>
      <c r="L3899" s="9">
        <f t="shared" si="181"/>
        <v>42012.87364583333</v>
      </c>
      <c r="M3899" s="10">
        <f t="shared" si="182"/>
        <v>2015</v>
      </c>
      <c r="N3899" t="b">
        <v>0</v>
      </c>
      <c r="O3899">
        <v>10</v>
      </c>
      <c r="P3899" t="b">
        <v>0</v>
      </c>
      <c r="Q3899" t="s">
        <v>8269</v>
      </c>
    </row>
    <row r="3900" spans="1:17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s="9">
        <f t="shared" si="180"/>
        <v>42193.482291666667</v>
      </c>
      <c r="L3900" s="9">
        <f t="shared" si="181"/>
        <v>42233.666666666672</v>
      </c>
      <c r="M3900" s="10">
        <f t="shared" si="182"/>
        <v>2015</v>
      </c>
      <c r="N3900" t="b">
        <v>0</v>
      </c>
      <c r="O3900">
        <v>16</v>
      </c>
      <c r="P3900" t="b">
        <v>0</v>
      </c>
      <c r="Q3900" t="s">
        <v>8269</v>
      </c>
    </row>
    <row r="3901" spans="1:17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s="9">
        <f t="shared" si="180"/>
        <v>41843.775011574071</v>
      </c>
      <c r="L3901" s="9">
        <f t="shared" si="181"/>
        <v>41863.775011574071</v>
      </c>
      <c r="M3901" s="10">
        <f t="shared" si="182"/>
        <v>2014</v>
      </c>
      <c r="N3901" t="b">
        <v>0</v>
      </c>
      <c r="O3901">
        <v>2</v>
      </c>
      <c r="P3901" t="b">
        <v>0</v>
      </c>
      <c r="Q3901" t="s">
        <v>8269</v>
      </c>
    </row>
    <row r="3902" spans="1:17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s="9">
        <f t="shared" si="180"/>
        <v>42136.092488425929</v>
      </c>
      <c r="L3902" s="9">
        <f t="shared" si="181"/>
        <v>42166.092488425929</v>
      </c>
      <c r="M3902" s="10">
        <f t="shared" si="182"/>
        <v>2015</v>
      </c>
      <c r="N3902" t="b">
        <v>0</v>
      </c>
      <c r="O3902">
        <v>5</v>
      </c>
      <c r="P3902" t="b">
        <v>0</v>
      </c>
      <c r="Q3902" t="s">
        <v>8269</v>
      </c>
    </row>
    <row r="3903" spans="1:17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s="9">
        <f t="shared" si="180"/>
        <v>42317.826377314821</v>
      </c>
      <c r="L3903" s="9">
        <f t="shared" si="181"/>
        <v>42357.826377314821</v>
      </c>
      <c r="M3903" s="10">
        <f t="shared" si="182"/>
        <v>2015</v>
      </c>
      <c r="N3903" t="b">
        <v>0</v>
      </c>
      <c r="O3903">
        <v>1</v>
      </c>
      <c r="P3903" t="b">
        <v>0</v>
      </c>
      <c r="Q3903" t="s">
        <v>8269</v>
      </c>
    </row>
    <row r="3904" spans="1:17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s="9">
        <f t="shared" si="180"/>
        <v>42663.468078703707</v>
      </c>
      <c r="L3904" s="9">
        <f t="shared" si="181"/>
        <v>42688.509745370371</v>
      </c>
      <c r="M3904" s="10">
        <f t="shared" si="182"/>
        <v>2016</v>
      </c>
      <c r="N3904" t="b">
        <v>0</v>
      </c>
      <c r="O3904">
        <v>31</v>
      </c>
      <c r="P3904" t="b">
        <v>0</v>
      </c>
      <c r="Q3904" t="s">
        <v>8269</v>
      </c>
    </row>
    <row r="3905" spans="1:17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s="9">
        <f t="shared" si="180"/>
        <v>42186.01116898148</v>
      </c>
      <c r="L3905" s="9">
        <f t="shared" si="181"/>
        <v>42230.818055555559</v>
      </c>
      <c r="M3905" s="10">
        <f t="shared" si="182"/>
        <v>2015</v>
      </c>
      <c r="N3905" t="b">
        <v>0</v>
      </c>
      <c r="O3905">
        <v>0</v>
      </c>
      <c r="P3905" t="b">
        <v>0</v>
      </c>
      <c r="Q3905" t="s">
        <v>8269</v>
      </c>
    </row>
    <row r="3906" spans="1:17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s="9">
        <f t="shared" si="180"/>
        <v>42095.229166666672</v>
      </c>
      <c r="L3906" s="9">
        <f t="shared" si="181"/>
        <v>42109.211111111115</v>
      </c>
      <c r="M3906" s="10">
        <f t="shared" si="182"/>
        <v>2015</v>
      </c>
      <c r="N3906" t="b">
        <v>0</v>
      </c>
      <c r="O3906">
        <v>2</v>
      </c>
      <c r="P3906" t="b">
        <v>0</v>
      </c>
      <c r="Q3906" t="s">
        <v>8269</v>
      </c>
    </row>
    <row r="3907" spans="1:17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s="9">
        <f t="shared" ref="K3907:K3970" si="183">(((J3907/60)/60)/24)+DATE(1970,1,1)</f>
        <v>42124.623877314814</v>
      </c>
      <c r="L3907" s="9">
        <f t="shared" ref="L3907:L3970" si="184">(((I3907/60)/60)/24)+DATE(1970,1,1)</f>
        <v>42166.958333333328</v>
      </c>
      <c r="M3907" s="10">
        <f t="shared" ref="M3907:M3970" si="185">YEAR(L3907)</f>
        <v>2015</v>
      </c>
      <c r="N3907" t="b">
        <v>0</v>
      </c>
      <c r="O3907">
        <v>7</v>
      </c>
      <c r="P3907" t="b">
        <v>0</v>
      </c>
      <c r="Q3907" t="s">
        <v>8269</v>
      </c>
    </row>
    <row r="3908" spans="1:17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s="9">
        <f t="shared" si="183"/>
        <v>42143.917743055557</v>
      </c>
      <c r="L3908" s="9">
        <f t="shared" si="184"/>
        <v>42181.559027777781</v>
      </c>
      <c r="M3908" s="10">
        <f t="shared" si="185"/>
        <v>2015</v>
      </c>
      <c r="N3908" t="b">
        <v>0</v>
      </c>
      <c r="O3908">
        <v>16</v>
      </c>
      <c r="P3908" t="b">
        <v>0</v>
      </c>
      <c r="Q3908" t="s">
        <v>8269</v>
      </c>
    </row>
    <row r="3909" spans="1:17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s="9">
        <f t="shared" si="183"/>
        <v>41906.819513888891</v>
      </c>
      <c r="L3909" s="9">
        <f t="shared" si="184"/>
        <v>41938.838888888888</v>
      </c>
      <c r="M3909" s="10">
        <f t="shared" si="185"/>
        <v>2014</v>
      </c>
      <c r="N3909" t="b">
        <v>0</v>
      </c>
      <c r="O3909">
        <v>4</v>
      </c>
      <c r="P3909" t="b">
        <v>0</v>
      </c>
      <c r="Q3909" t="s">
        <v>8269</v>
      </c>
    </row>
    <row r="3910" spans="1:17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s="9">
        <f t="shared" si="183"/>
        <v>41834.135370370372</v>
      </c>
      <c r="L3910" s="9">
        <f t="shared" si="184"/>
        <v>41849.135370370372</v>
      </c>
      <c r="M3910" s="10">
        <f t="shared" si="185"/>
        <v>2014</v>
      </c>
      <c r="N3910" t="b">
        <v>0</v>
      </c>
      <c r="O3910">
        <v>4</v>
      </c>
      <c r="P3910" t="b">
        <v>0</v>
      </c>
      <c r="Q3910" t="s">
        <v>8269</v>
      </c>
    </row>
    <row r="3911" spans="1:17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s="9">
        <f t="shared" si="183"/>
        <v>41863.359282407408</v>
      </c>
      <c r="L3911" s="9">
        <f t="shared" si="184"/>
        <v>41893.359282407408</v>
      </c>
      <c r="M3911" s="10">
        <f t="shared" si="185"/>
        <v>2014</v>
      </c>
      <c r="N3911" t="b">
        <v>0</v>
      </c>
      <c r="O3911">
        <v>4</v>
      </c>
      <c r="P3911" t="b">
        <v>0</v>
      </c>
      <c r="Q3911" t="s">
        <v>8269</v>
      </c>
    </row>
    <row r="3912" spans="1:17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s="9">
        <f t="shared" si="183"/>
        <v>42224.756909722222</v>
      </c>
      <c r="L3912" s="9">
        <f t="shared" si="184"/>
        <v>42254.756909722222</v>
      </c>
      <c r="M3912" s="10">
        <f t="shared" si="185"/>
        <v>2015</v>
      </c>
      <c r="N3912" t="b">
        <v>0</v>
      </c>
      <c r="O3912">
        <v>3</v>
      </c>
      <c r="P3912" t="b">
        <v>0</v>
      </c>
      <c r="Q3912" t="s">
        <v>8269</v>
      </c>
    </row>
    <row r="3913" spans="1:17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s="9">
        <f t="shared" si="183"/>
        <v>41939.8122337963</v>
      </c>
      <c r="L3913" s="9">
        <f t="shared" si="184"/>
        <v>41969.853900462964</v>
      </c>
      <c r="M3913" s="10">
        <f t="shared" si="185"/>
        <v>2014</v>
      </c>
      <c r="N3913" t="b">
        <v>0</v>
      </c>
      <c r="O3913">
        <v>36</v>
      </c>
      <c r="P3913" t="b">
        <v>0</v>
      </c>
      <c r="Q3913" t="s">
        <v>8269</v>
      </c>
    </row>
    <row r="3914" spans="1:17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s="9">
        <f t="shared" si="183"/>
        <v>42059.270023148143</v>
      </c>
      <c r="L3914" s="9">
        <f t="shared" si="184"/>
        <v>42119.190972222219</v>
      </c>
      <c r="M3914" s="10">
        <f t="shared" si="185"/>
        <v>2015</v>
      </c>
      <c r="N3914" t="b">
        <v>0</v>
      </c>
      <c r="O3914">
        <v>1</v>
      </c>
      <c r="P3914" t="b">
        <v>0</v>
      </c>
      <c r="Q3914" t="s">
        <v>8269</v>
      </c>
    </row>
    <row r="3915" spans="1:17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s="9">
        <f t="shared" si="183"/>
        <v>42308.211215277777</v>
      </c>
      <c r="L3915" s="9">
        <f t="shared" si="184"/>
        <v>42338.252881944441</v>
      </c>
      <c r="M3915" s="10">
        <f t="shared" si="185"/>
        <v>2015</v>
      </c>
      <c r="N3915" t="b">
        <v>0</v>
      </c>
      <c r="O3915">
        <v>7</v>
      </c>
      <c r="P3915" t="b">
        <v>0</v>
      </c>
      <c r="Q3915" t="s">
        <v>8269</v>
      </c>
    </row>
    <row r="3916" spans="1:17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s="9">
        <f t="shared" si="183"/>
        <v>42114.818935185183</v>
      </c>
      <c r="L3916" s="9">
        <f t="shared" si="184"/>
        <v>42134.957638888889</v>
      </c>
      <c r="M3916" s="10">
        <f t="shared" si="185"/>
        <v>2015</v>
      </c>
      <c r="N3916" t="b">
        <v>0</v>
      </c>
      <c r="O3916">
        <v>27</v>
      </c>
      <c r="P3916" t="b">
        <v>0</v>
      </c>
      <c r="Q3916" t="s">
        <v>8269</v>
      </c>
    </row>
    <row r="3917" spans="1:17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s="9">
        <f t="shared" si="183"/>
        <v>42492.98505787037</v>
      </c>
      <c r="L3917" s="9">
        <f t="shared" si="184"/>
        <v>42522.98505787037</v>
      </c>
      <c r="M3917" s="10">
        <f t="shared" si="185"/>
        <v>2016</v>
      </c>
      <c r="N3917" t="b">
        <v>0</v>
      </c>
      <c r="O3917">
        <v>1</v>
      </c>
      <c r="P3917" t="b">
        <v>0</v>
      </c>
      <c r="Q3917" t="s">
        <v>8269</v>
      </c>
    </row>
    <row r="3918" spans="1:17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s="9">
        <f t="shared" si="183"/>
        <v>42494.471666666665</v>
      </c>
      <c r="L3918" s="9">
        <f t="shared" si="184"/>
        <v>42524.471666666665</v>
      </c>
      <c r="M3918" s="10">
        <f t="shared" si="185"/>
        <v>2016</v>
      </c>
      <c r="N3918" t="b">
        <v>0</v>
      </c>
      <c r="O3918">
        <v>0</v>
      </c>
      <c r="P3918" t="b">
        <v>0</v>
      </c>
      <c r="Q3918" t="s">
        <v>8269</v>
      </c>
    </row>
    <row r="3919" spans="1:17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s="9">
        <f t="shared" si="183"/>
        <v>41863.527326388888</v>
      </c>
      <c r="L3919" s="9">
        <f t="shared" si="184"/>
        <v>41893.527326388888</v>
      </c>
      <c r="M3919" s="10">
        <f t="shared" si="185"/>
        <v>2014</v>
      </c>
      <c r="N3919" t="b">
        <v>0</v>
      </c>
      <c r="O3919">
        <v>1</v>
      </c>
      <c r="P3919" t="b">
        <v>0</v>
      </c>
      <c r="Q3919" t="s">
        <v>8269</v>
      </c>
    </row>
    <row r="3920" spans="1:17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s="9">
        <f t="shared" si="183"/>
        <v>41843.664618055554</v>
      </c>
      <c r="L3920" s="9">
        <f t="shared" si="184"/>
        <v>41855.666666666664</v>
      </c>
      <c r="M3920" s="10">
        <f t="shared" si="185"/>
        <v>2014</v>
      </c>
      <c r="N3920" t="b">
        <v>0</v>
      </c>
      <c r="O3920">
        <v>3</v>
      </c>
      <c r="P3920" t="b">
        <v>0</v>
      </c>
      <c r="Q3920" t="s">
        <v>8269</v>
      </c>
    </row>
    <row r="3921" spans="1:17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s="9">
        <f t="shared" si="183"/>
        <v>42358.684872685189</v>
      </c>
      <c r="L3921" s="9">
        <f t="shared" si="184"/>
        <v>42387</v>
      </c>
      <c r="M3921" s="10">
        <f t="shared" si="185"/>
        <v>2016</v>
      </c>
      <c r="N3921" t="b">
        <v>0</v>
      </c>
      <c r="O3921">
        <v>3</v>
      </c>
      <c r="P3921" t="b">
        <v>0</v>
      </c>
      <c r="Q3921" t="s">
        <v>8269</v>
      </c>
    </row>
    <row r="3922" spans="1:17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s="9">
        <f t="shared" si="183"/>
        <v>42657.38726851852</v>
      </c>
      <c r="L3922" s="9">
        <f t="shared" si="184"/>
        <v>42687.428935185191</v>
      </c>
      <c r="M3922" s="10">
        <f t="shared" si="185"/>
        <v>2016</v>
      </c>
      <c r="N3922" t="b">
        <v>0</v>
      </c>
      <c r="O3922">
        <v>3</v>
      </c>
      <c r="P3922" t="b">
        <v>0</v>
      </c>
      <c r="Q3922" t="s">
        <v>8269</v>
      </c>
    </row>
    <row r="3923" spans="1:17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s="9">
        <f t="shared" si="183"/>
        <v>41926.542303240742</v>
      </c>
      <c r="L3923" s="9">
        <f t="shared" si="184"/>
        <v>41938.75</v>
      </c>
      <c r="M3923" s="10">
        <f t="shared" si="185"/>
        <v>2014</v>
      </c>
      <c r="N3923" t="b">
        <v>0</v>
      </c>
      <c r="O3923">
        <v>0</v>
      </c>
      <c r="P3923" t="b">
        <v>0</v>
      </c>
      <c r="Q3923" t="s">
        <v>8269</v>
      </c>
    </row>
    <row r="3924" spans="1:17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s="9">
        <f t="shared" si="183"/>
        <v>42020.768634259264</v>
      </c>
      <c r="L3924" s="9">
        <f t="shared" si="184"/>
        <v>42065.958333333328</v>
      </c>
      <c r="M3924" s="10">
        <f t="shared" si="185"/>
        <v>2015</v>
      </c>
      <c r="N3924" t="b">
        <v>0</v>
      </c>
      <c r="O3924">
        <v>6</v>
      </c>
      <c r="P3924" t="b">
        <v>0</v>
      </c>
      <c r="Q3924" t="s">
        <v>8269</v>
      </c>
    </row>
    <row r="3925" spans="1:17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s="9">
        <f t="shared" si="183"/>
        <v>42075.979988425926</v>
      </c>
      <c r="L3925" s="9">
        <f t="shared" si="184"/>
        <v>42103.979988425926</v>
      </c>
      <c r="M3925" s="10">
        <f t="shared" si="185"/>
        <v>2015</v>
      </c>
      <c r="N3925" t="b">
        <v>0</v>
      </c>
      <c r="O3925">
        <v>17</v>
      </c>
      <c r="P3925" t="b">
        <v>0</v>
      </c>
      <c r="Q3925" t="s">
        <v>8269</v>
      </c>
    </row>
    <row r="3926" spans="1:17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s="9">
        <f t="shared" si="183"/>
        <v>41786.959745370368</v>
      </c>
      <c r="L3926" s="9">
        <f t="shared" si="184"/>
        <v>41816.959745370368</v>
      </c>
      <c r="M3926" s="10">
        <f t="shared" si="185"/>
        <v>2014</v>
      </c>
      <c r="N3926" t="b">
        <v>0</v>
      </c>
      <c r="O3926">
        <v>40</v>
      </c>
      <c r="P3926" t="b">
        <v>0</v>
      </c>
      <c r="Q3926" t="s">
        <v>8269</v>
      </c>
    </row>
    <row r="3927" spans="1:17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s="9">
        <f t="shared" si="183"/>
        <v>41820.870821759258</v>
      </c>
      <c r="L3927" s="9">
        <f t="shared" si="184"/>
        <v>41850.870821759258</v>
      </c>
      <c r="M3927" s="10">
        <f t="shared" si="185"/>
        <v>2014</v>
      </c>
      <c r="N3927" t="b">
        <v>0</v>
      </c>
      <c r="O3927">
        <v>3</v>
      </c>
      <c r="P3927" t="b">
        <v>0</v>
      </c>
      <c r="Q3927" t="s">
        <v>8269</v>
      </c>
    </row>
    <row r="3928" spans="1:17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s="9">
        <f t="shared" si="183"/>
        <v>41970.085046296299</v>
      </c>
      <c r="L3928" s="9">
        <f t="shared" si="184"/>
        <v>42000.085046296299</v>
      </c>
      <c r="M3928" s="10">
        <f t="shared" si="185"/>
        <v>2014</v>
      </c>
      <c r="N3928" t="b">
        <v>0</v>
      </c>
      <c r="O3928">
        <v>1</v>
      </c>
      <c r="P3928" t="b">
        <v>0</v>
      </c>
      <c r="Q3928" t="s">
        <v>8269</v>
      </c>
    </row>
    <row r="3929" spans="1:17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s="9">
        <f t="shared" si="183"/>
        <v>41830.267407407409</v>
      </c>
      <c r="L3929" s="9">
        <f t="shared" si="184"/>
        <v>41860.267407407409</v>
      </c>
      <c r="M3929" s="10">
        <f t="shared" si="185"/>
        <v>2014</v>
      </c>
      <c r="N3929" t="b">
        <v>0</v>
      </c>
      <c r="O3929">
        <v>2</v>
      </c>
      <c r="P3929" t="b">
        <v>0</v>
      </c>
      <c r="Q3929" t="s">
        <v>8269</v>
      </c>
    </row>
    <row r="3930" spans="1:17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s="9">
        <f t="shared" si="183"/>
        <v>42265.683182870373</v>
      </c>
      <c r="L3930" s="9">
        <f t="shared" si="184"/>
        <v>42293.207638888889</v>
      </c>
      <c r="M3930" s="10">
        <f t="shared" si="185"/>
        <v>2015</v>
      </c>
      <c r="N3930" t="b">
        <v>0</v>
      </c>
      <c r="O3930">
        <v>7</v>
      </c>
      <c r="P3930" t="b">
        <v>0</v>
      </c>
      <c r="Q3930" t="s">
        <v>8269</v>
      </c>
    </row>
    <row r="3931" spans="1:17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s="9">
        <f t="shared" si="183"/>
        <v>42601.827141203699</v>
      </c>
      <c r="L3931" s="9">
        <f t="shared" si="184"/>
        <v>42631.827141203699</v>
      </c>
      <c r="M3931" s="10">
        <f t="shared" si="185"/>
        <v>2016</v>
      </c>
      <c r="N3931" t="b">
        <v>0</v>
      </c>
      <c r="O3931">
        <v>14</v>
      </c>
      <c r="P3931" t="b">
        <v>0</v>
      </c>
      <c r="Q3931" t="s">
        <v>8269</v>
      </c>
    </row>
    <row r="3932" spans="1:17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s="9">
        <f t="shared" si="183"/>
        <v>42433.338749999995</v>
      </c>
      <c r="L3932" s="9">
        <f t="shared" si="184"/>
        <v>42461.25</v>
      </c>
      <c r="M3932" s="10">
        <f t="shared" si="185"/>
        <v>2016</v>
      </c>
      <c r="N3932" t="b">
        <v>0</v>
      </c>
      <c r="O3932">
        <v>0</v>
      </c>
      <c r="P3932" t="b">
        <v>0</v>
      </c>
      <c r="Q3932" t="s">
        <v>8269</v>
      </c>
    </row>
    <row r="3933" spans="1:17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s="9">
        <f t="shared" si="183"/>
        <v>42228.151701388888</v>
      </c>
      <c r="L3933" s="9">
        <f t="shared" si="184"/>
        <v>42253.151701388888</v>
      </c>
      <c r="M3933" s="10">
        <f t="shared" si="185"/>
        <v>2015</v>
      </c>
      <c r="N3933" t="b">
        <v>0</v>
      </c>
      <c r="O3933">
        <v>0</v>
      </c>
      <c r="P3933" t="b">
        <v>0</v>
      </c>
      <c r="Q3933" t="s">
        <v>8269</v>
      </c>
    </row>
    <row r="3934" spans="1:17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s="9">
        <f t="shared" si="183"/>
        <v>42415.168564814812</v>
      </c>
      <c r="L3934" s="9">
        <f t="shared" si="184"/>
        <v>42445.126898148148</v>
      </c>
      <c r="M3934" s="10">
        <f t="shared" si="185"/>
        <v>2016</v>
      </c>
      <c r="N3934" t="b">
        <v>0</v>
      </c>
      <c r="O3934">
        <v>1</v>
      </c>
      <c r="P3934" t="b">
        <v>0</v>
      </c>
      <c r="Q3934" t="s">
        <v>8269</v>
      </c>
    </row>
    <row r="3935" spans="1:17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s="9">
        <f t="shared" si="183"/>
        <v>42538.968310185184</v>
      </c>
      <c r="L3935" s="9">
        <f t="shared" si="184"/>
        <v>42568.029861111107</v>
      </c>
      <c r="M3935" s="10">
        <f t="shared" si="185"/>
        <v>2016</v>
      </c>
      <c r="N3935" t="b">
        <v>0</v>
      </c>
      <c r="O3935">
        <v>12</v>
      </c>
      <c r="P3935" t="b">
        <v>0</v>
      </c>
      <c r="Q3935" t="s">
        <v>8269</v>
      </c>
    </row>
    <row r="3936" spans="1:17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s="9">
        <f t="shared" si="183"/>
        <v>42233.671747685185</v>
      </c>
      <c r="L3936" s="9">
        <f t="shared" si="184"/>
        <v>42278.541666666672</v>
      </c>
      <c r="M3936" s="10">
        <f t="shared" si="185"/>
        <v>2015</v>
      </c>
      <c r="N3936" t="b">
        <v>0</v>
      </c>
      <c r="O3936">
        <v>12</v>
      </c>
      <c r="P3936" t="b">
        <v>0</v>
      </c>
      <c r="Q3936" t="s">
        <v>8269</v>
      </c>
    </row>
    <row r="3937" spans="1:17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s="9">
        <f t="shared" si="183"/>
        <v>42221.656782407401</v>
      </c>
      <c r="L3937" s="9">
        <f t="shared" si="184"/>
        <v>42281.656782407401</v>
      </c>
      <c r="M3937" s="10">
        <f t="shared" si="185"/>
        <v>2015</v>
      </c>
      <c r="N3937" t="b">
        <v>0</v>
      </c>
      <c r="O3937">
        <v>23</v>
      </c>
      <c r="P3937" t="b">
        <v>0</v>
      </c>
      <c r="Q3937" t="s">
        <v>8269</v>
      </c>
    </row>
    <row r="3938" spans="1:17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s="9">
        <f t="shared" si="183"/>
        <v>42675.262962962966</v>
      </c>
      <c r="L3938" s="9">
        <f t="shared" si="184"/>
        <v>42705.304629629631</v>
      </c>
      <c r="M3938" s="10">
        <f t="shared" si="185"/>
        <v>2016</v>
      </c>
      <c r="N3938" t="b">
        <v>0</v>
      </c>
      <c r="O3938">
        <v>0</v>
      </c>
      <c r="P3938" t="b">
        <v>0</v>
      </c>
      <c r="Q3938" t="s">
        <v>8269</v>
      </c>
    </row>
    <row r="3939" spans="1:17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s="9">
        <f t="shared" si="183"/>
        <v>42534.631481481483</v>
      </c>
      <c r="L3939" s="9">
        <f t="shared" si="184"/>
        <v>42562.631481481483</v>
      </c>
      <c r="M3939" s="10">
        <f t="shared" si="185"/>
        <v>2016</v>
      </c>
      <c r="N3939" t="b">
        <v>0</v>
      </c>
      <c r="O3939">
        <v>10</v>
      </c>
      <c r="P3939" t="b">
        <v>0</v>
      </c>
      <c r="Q3939" t="s">
        <v>8269</v>
      </c>
    </row>
    <row r="3940" spans="1:17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s="9">
        <f t="shared" si="183"/>
        <v>42151.905717592599</v>
      </c>
      <c r="L3940" s="9">
        <f t="shared" si="184"/>
        <v>42182.905717592599</v>
      </c>
      <c r="M3940" s="10">
        <f t="shared" si="185"/>
        <v>2015</v>
      </c>
      <c r="N3940" t="b">
        <v>0</v>
      </c>
      <c r="O3940">
        <v>5</v>
      </c>
      <c r="P3940" t="b">
        <v>0</v>
      </c>
      <c r="Q3940" t="s">
        <v>8269</v>
      </c>
    </row>
    <row r="3941" spans="1:17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s="9">
        <f t="shared" si="183"/>
        <v>41915.400219907409</v>
      </c>
      <c r="L3941" s="9">
        <f t="shared" si="184"/>
        <v>41919.1875</v>
      </c>
      <c r="M3941" s="10">
        <f t="shared" si="185"/>
        <v>2014</v>
      </c>
      <c r="N3941" t="b">
        <v>0</v>
      </c>
      <c r="O3941">
        <v>1</v>
      </c>
      <c r="P3941" t="b">
        <v>0</v>
      </c>
      <c r="Q3941" t="s">
        <v>8269</v>
      </c>
    </row>
    <row r="3942" spans="1:17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s="9">
        <f t="shared" si="183"/>
        <v>41961.492488425924</v>
      </c>
      <c r="L3942" s="9">
        <f t="shared" si="184"/>
        <v>42006.492488425924</v>
      </c>
      <c r="M3942" s="10">
        <f t="shared" si="185"/>
        <v>2015</v>
      </c>
      <c r="N3942" t="b">
        <v>0</v>
      </c>
      <c r="O3942">
        <v>2</v>
      </c>
      <c r="P3942" t="b">
        <v>0</v>
      </c>
      <c r="Q3942" t="s">
        <v>8269</v>
      </c>
    </row>
    <row r="3943" spans="1:17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s="9">
        <f t="shared" si="183"/>
        <v>41940.587233796294</v>
      </c>
      <c r="L3943" s="9">
        <f t="shared" si="184"/>
        <v>41968.041666666672</v>
      </c>
      <c r="M3943" s="10">
        <f t="shared" si="185"/>
        <v>2014</v>
      </c>
      <c r="N3943" t="b">
        <v>0</v>
      </c>
      <c r="O3943">
        <v>2</v>
      </c>
      <c r="P3943" t="b">
        <v>0</v>
      </c>
      <c r="Q3943" t="s">
        <v>8269</v>
      </c>
    </row>
    <row r="3944" spans="1:17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s="9">
        <f t="shared" si="183"/>
        <v>42111.904097222221</v>
      </c>
      <c r="L3944" s="9">
        <f t="shared" si="184"/>
        <v>42171.904097222221</v>
      </c>
      <c r="M3944" s="10">
        <f t="shared" si="185"/>
        <v>2015</v>
      </c>
      <c r="N3944" t="b">
        <v>0</v>
      </c>
      <c r="O3944">
        <v>0</v>
      </c>
      <c r="P3944" t="b">
        <v>0</v>
      </c>
      <c r="Q3944" t="s">
        <v>8269</v>
      </c>
    </row>
    <row r="3945" spans="1:17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s="9">
        <f t="shared" si="183"/>
        <v>42279.778564814813</v>
      </c>
      <c r="L3945" s="9">
        <f t="shared" si="184"/>
        <v>42310.701388888891</v>
      </c>
      <c r="M3945" s="10">
        <f t="shared" si="185"/>
        <v>2015</v>
      </c>
      <c r="N3945" t="b">
        <v>0</v>
      </c>
      <c r="O3945">
        <v>13</v>
      </c>
      <c r="P3945" t="b">
        <v>0</v>
      </c>
      <c r="Q3945" t="s">
        <v>8269</v>
      </c>
    </row>
    <row r="3946" spans="1:17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s="9">
        <f t="shared" si="183"/>
        <v>42213.662905092591</v>
      </c>
      <c r="L3946" s="9">
        <f t="shared" si="184"/>
        <v>42243.662905092591</v>
      </c>
      <c r="M3946" s="10">
        <f t="shared" si="185"/>
        <v>2015</v>
      </c>
      <c r="N3946" t="b">
        <v>0</v>
      </c>
      <c r="O3946">
        <v>0</v>
      </c>
      <c r="P3946" t="b">
        <v>0</v>
      </c>
      <c r="Q3946" t="s">
        <v>8269</v>
      </c>
    </row>
    <row r="3947" spans="1:17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s="9">
        <f t="shared" si="183"/>
        <v>42109.801712962959</v>
      </c>
      <c r="L3947" s="9">
        <f t="shared" si="184"/>
        <v>42139.801712962959</v>
      </c>
      <c r="M3947" s="10">
        <f t="shared" si="185"/>
        <v>2015</v>
      </c>
      <c r="N3947" t="b">
        <v>0</v>
      </c>
      <c r="O3947">
        <v>1</v>
      </c>
      <c r="P3947" t="b">
        <v>0</v>
      </c>
      <c r="Q3947" t="s">
        <v>8269</v>
      </c>
    </row>
    <row r="3948" spans="1:17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s="9">
        <f t="shared" si="183"/>
        <v>42031.833587962959</v>
      </c>
      <c r="L3948" s="9">
        <f t="shared" si="184"/>
        <v>42063.333333333328</v>
      </c>
      <c r="M3948" s="10">
        <f t="shared" si="185"/>
        <v>2015</v>
      </c>
      <c r="N3948" t="b">
        <v>0</v>
      </c>
      <c r="O3948">
        <v>5</v>
      </c>
      <c r="P3948" t="b">
        <v>0</v>
      </c>
      <c r="Q3948" t="s">
        <v>8269</v>
      </c>
    </row>
    <row r="3949" spans="1:17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s="9">
        <f t="shared" si="183"/>
        <v>42615.142870370371</v>
      </c>
      <c r="L3949" s="9">
        <f t="shared" si="184"/>
        <v>42645.142870370371</v>
      </c>
      <c r="M3949" s="10">
        <f t="shared" si="185"/>
        <v>2016</v>
      </c>
      <c r="N3949" t="b">
        <v>0</v>
      </c>
      <c r="O3949">
        <v>2</v>
      </c>
      <c r="P3949" t="b">
        <v>0</v>
      </c>
      <c r="Q3949" t="s">
        <v>8269</v>
      </c>
    </row>
    <row r="3950" spans="1:17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s="9">
        <f t="shared" si="183"/>
        <v>41829.325497685182</v>
      </c>
      <c r="L3950" s="9">
        <f t="shared" si="184"/>
        <v>41889.325497685182</v>
      </c>
      <c r="M3950" s="10">
        <f t="shared" si="185"/>
        <v>2014</v>
      </c>
      <c r="N3950" t="b">
        <v>0</v>
      </c>
      <c r="O3950">
        <v>0</v>
      </c>
      <c r="P3950" t="b">
        <v>0</v>
      </c>
      <c r="Q3950" t="s">
        <v>8269</v>
      </c>
    </row>
    <row r="3951" spans="1:17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s="9">
        <f t="shared" si="183"/>
        <v>42016.120613425926</v>
      </c>
      <c r="L3951" s="9">
        <f t="shared" si="184"/>
        <v>42046.120613425926</v>
      </c>
      <c r="M3951" s="10">
        <f t="shared" si="185"/>
        <v>2015</v>
      </c>
      <c r="N3951" t="b">
        <v>0</v>
      </c>
      <c r="O3951">
        <v>32</v>
      </c>
      <c r="P3951" t="b">
        <v>0</v>
      </c>
      <c r="Q3951" t="s">
        <v>8269</v>
      </c>
    </row>
    <row r="3952" spans="1:17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s="9">
        <f t="shared" si="183"/>
        <v>42439.702314814815</v>
      </c>
      <c r="L3952" s="9">
        <f t="shared" si="184"/>
        <v>42468.774305555555</v>
      </c>
      <c r="M3952" s="10">
        <f t="shared" si="185"/>
        <v>2016</v>
      </c>
      <c r="N3952" t="b">
        <v>0</v>
      </c>
      <c r="O3952">
        <v>1</v>
      </c>
      <c r="P3952" t="b">
        <v>0</v>
      </c>
      <c r="Q3952" t="s">
        <v>8269</v>
      </c>
    </row>
    <row r="3953" spans="1:17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s="9">
        <f t="shared" si="183"/>
        <v>42433.825717592597</v>
      </c>
      <c r="L3953" s="9">
        <f t="shared" si="184"/>
        <v>42493.784050925926</v>
      </c>
      <c r="M3953" s="10">
        <f t="shared" si="185"/>
        <v>2016</v>
      </c>
      <c r="N3953" t="b">
        <v>0</v>
      </c>
      <c r="O3953">
        <v>1</v>
      </c>
      <c r="P3953" t="b">
        <v>0</v>
      </c>
      <c r="Q3953" t="s">
        <v>8269</v>
      </c>
    </row>
    <row r="3954" spans="1:17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s="9">
        <f t="shared" si="183"/>
        <v>42243.790393518517</v>
      </c>
      <c r="L3954" s="9">
        <f t="shared" si="184"/>
        <v>42303.790393518517</v>
      </c>
      <c r="M3954" s="10">
        <f t="shared" si="185"/>
        <v>2015</v>
      </c>
      <c r="N3954" t="b">
        <v>0</v>
      </c>
      <c r="O3954">
        <v>1</v>
      </c>
      <c r="P3954" t="b">
        <v>0</v>
      </c>
      <c r="Q3954" t="s">
        <v>8269</v>
      </c>
    </row>
    <row r="3955" spans="1:17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s="9">
        <f t="shared" si="183"/>
        <v>42550.048449074078</v>
      </c>
      <c r="L3955" s="9">
        <f t="shared" si="184"/>
        <v>42580.978472222225</v>
      </c>
      <c r="M3955" s="10">
        <f t="shared" si="185"/>
        <v>2016</v>
      </c>
      <c r="N3955" t="b">
        <v>0</v>
      </c>
      <c r="O3955">
        <v>0</v>
      </c>
      <c r="P3955" t="b">
        <v>0</v>
      </c>
      <c r="Q3955" t="s">
        <v>8269</v>
      </c>
    </row>
    <row r="3956" spans="1:17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s="9">
        <f t="shared" si="183"/>
        <v>41774.651203703703</v>
      </c>
      <c r="L3956" s="9">
        <f t="shared" si="184"/>
        <v>41834.651203703703</v>
      </c>
      <c r="M3956" s="10">
        <f t="shared" si="185"/>
        <v>2014</v>
      </c>
      <c r="N3956" t="b">
        <v>0</v>
      </c>
      <c r="O3956">
        <v>0</v>
      </c>
      <c r="P3956" t="b">
        <v>0</v>
      </c>
      <c r="Q3956" t="s">
        <v>8269</v>
      </c>
    </row>
    <row r="3957" spans="1:17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s="9">
        <f t="shared" si="183"/>
        <v>42306.848854166667</v>
      </c>
      <c r="L3957" s="9">
        <f t="shared" si="184"/>
        <v>42336.890520833331</v>
      </c>
      <c r="M3957" s="10">
        <f t="shared" si="185"/>
        <v>2015</v>
      </c>
      <c r="N3957" t="b">
        <v>0</v>
      </c>
      <c r="O3957">
        <v>8</v>
      </c>
      <c r="P3957" t="b">
        <v>0</v>
      </c>
      <c r="Q3957" t="s">
        <v>8269</v>
      </c>
    </row>
    <row r="3958" spans="1:17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s="9">
        <f t="shared" si="183"/>
        <v>42457.932025462964</v>
      </c>
      <c r="L3958" s="9">
        <f t="shared" si="184"/>
        <v>42485.013888888891</v>
      </c>
      <c r="M3958" s="10">
        <f t="shared" si="185"/>
        <v>2016</v>
      </c>
      <c r="N3958" t="b">
        <v>0</v>
      </c>
      <c r="O3958">
        <v>0</v>
      </c>
      <c r="P3958" t="b">
        <v>0</v>
      </c>
      <c r="Q3958" t="s">
        <v>8269</v>
      </c>
    </row>
    <row r="3959" spans="1:17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s="9">
        <f t="shared" si="183"/>
        <v>42513.976319444439</v>
      </c>
      <c r="L3959" s="9">
        <f t="shared" si="184"/>
        <v>42559.976319444439</v>
      </c>
      <c r="M3959" s="10">
        <f t="shared" si="185"/>
        <v>2016</v>
      </c>
      <c r="N3959" t="b">
        <v>0</v>
      </c>
      <c r="O3959">
        <v>1</v>
      </c>
      <c r="P3959" t="b">
        <v>0</v>
      </c>
      <c r="Q3959" t="s">
        <v>8269</v>
      </c>
    </row>
    <row r="3960" spans="1:17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s="9">
        <f t="shared" si="183"/>
        <v>41816.950370370374</v>
      </c>
      <c r="L3960" s="9">
        <f t="shared" si="184"/>
        <v>41853.583333333336</v>
      </c>
      <c r="M3960" s="10">
        <f t="shared" si="185"/>
        <v>2014</v>
      </c>
      <c r="N3960" t="b">
        <v>0</v>
      </c>
      <c r="O3960">
        <v>16</v>
      </c>
      <c r="P3960" t="b">
        <v>0</v>
      </c>
      <c r="Q3960" t="s">
        <v>8269</v>
      </c>
    </row>
    <row r="3961" spans="1:17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s="9">
        <f t="shared" si="183"/>
        <v>41880.788842592592</v>
      </c>
      <c r="L3961" s="9">
        <f t="shared" si="184"/>
        <v>41910.788842592592</v>
      </c>
      <c r="M3961" s="10">
        <f t="shared" si="185"/>
        <v>2014</v>
      </c>
      <c r="N3961" t="b">
        <v>0</v>
      </c>
      <c r="O3961">
        <v>12</v>
      </c>
      <c r="P3961" t="b">
        <v>0</v>
      </c>
      <c r="Q3961" t="s">
        <v>8269</v>
      </c>
    </row>
    <row r="3962" spans="1:17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s="9">
        <f t="shared" si="183"/>
        <v>42342.845555555556</v>
      </c>
      <c r="L3962" s="9">
        <f t="shared" si="184"/>
        <v>42372.845555555556</v>
      </c>
      <c r="M3962" s="10">
        <f t="shared" si="185"/>
        <v>2016</v>
      </c>
      <c r="N3962" t="b">
        <v>0</v>
      </c>
      <c r="O3962">
        <v>4</v>
      </c>
      <c r="P3962" t="b">
        <v>0</v>
      </c>
      <c r="Q3962" t="s">
        <v>8269</v>
      </c>
    </row>
    <row r="3963" spans="1:17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s="9">
        <f t="shared" si="183"/>
        <v>41745.891319444447</v>
      </c>
      <c r="L3963" s="9">
        <f t="shared" si="184"/>
        <v>41767.891319444447</v>
      </c>
      <c r="M3963" s="10">
        <f t="shared" si="185"/>
        <v>2014</v>
      </c>
      <c r="N3963" t="b">
        <v>0</v>
      </c>
      <c r="O3963">
        <v>2</v>
      </c>
      <c r="P3963" t="b">
        <v>0</v>
      </c>
      <c r="Q3963" t="s">
        <v>8269</v>
      </c>
    </row>
    <row r="3964" spans="1:17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s="9">
        <f t="shared" si="183"/>
        <v>42311.621458333335</v>
      </c>
      <c r="L3964" s="9">
        <f t="shared" si="184"/>
        <v>42336.621458333335</v>
      </c>
      <c r="M3964" s="10">
        <f t="shared" si="185"/>
        <v>2015</v>
      </c>
      <c r="N3964" t="b">
        <v>0</v>
      </c>
      <c r="O3964">
        <v>3</v>
      </c>
      <c r="P3964" t="b">
        <v>0</v>
      </c>
      <c r="Q3964" t="s">
        <v>8269</v>
      </c>
    </row>
    <row r="3965" spans="1:17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s="9">
        <f t="shared" si="183"/>
        <v>42296.154131944444</v>
      </c>
      <c r="L3965" s="9">
        <f t="shared" si="184"/>
        <v>42326.195798611108</v>
      </c>
      <c r="M3965" s="10">
        <f t="shared" si="185"/>
        <v>2015</v>
      </c>
      <c r="N3965" t="b">
        <v>0</v>
      </c>
      <c r="O3965">
        <v>0</v>
      </c>
      <c r="P3965" t="b">
        <v>0</v>
      </c>
      <c r="Q3965" t="s">
        <v>8269</v>
      </c>
    </row>
    <row r="3966" spans="1:17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s="9">
        <f t="shared" si="183"/>
        <v>42053.722060185188</v>
      </c>
      <c r="L3966" s="9">
        <f t="shared" si="184"/>
        <v>42113.680393518516</v>
      </c>
      <c r="M3966" s="10">
        <f t="shared" si="185"/>
        <v>2015</v>
      </c>
      <c r="N3966" t="b">
        <v>0</v>
      </c>
      <c r="O3966">
        <v>3</v>
      </c>
      <c r="P3966" t="b">
        <v>0</v>
      </c>
      <c r="Q3966" t="s">
        <v>8269</v>
      </c>
    </row>
    <row r="3967" spans="1:17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s="9">
        <f t="shared" si="183"/>
        <v>42414.235879629632</v>
      </c>
      <c r="L3967" s="9">
        <f t="shared" si="184"/>
        <v>42474.194212962961</v>
      </c>
      <c r="M3967" s="10">
        <f t="shared" si="185"/>
        <v>2016</v>
      </c>
      <c r="N3967" t="b">
        <v>0</v>
      </c>
      <c r="O3967">
        <v>4</v>
      </c>
      <c r="P3967" t="b">
        <v>0</v>
      </c>
      <c r="Q3967" t="s">
        <v>8269</v>
      </c>
    </row>
    <row r="3968" spans="1:17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s="9">
        <f t="shared" si="183"/>
        <v>41801.711550925924</v>
      </c>
      <c r="L3968" s="9">
        <f t="shared" si="184"/>
        <v>41844.124305555553</v>
      </c>
      <c r="M3968" s="10">
        <f t="shared" si="185"/>
        <v>2014</v>
      </c>
      <c r="N3968" t="b">
        <v>0</v>
      </c>
      <c r="O3968">
        <v>2</v>
      </c>
      <c r="P3968" t="b">
        <v>0</v>
      </c>
      <c r="Q3968" t="s">
        <v>8269</v>
      </c>
    </row>
    <row r="3969" spans="1:17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s="9">
        <f t="shared" si="183"/>
        <v>42770.290590277778</v>
      </c>
      <c r="L3969" s="9">
        <f t="shared" si="184"/>
        <v>42800.290590277778</v>
      </c>
      <c r="M3969" s="10">
        <f t="shared" si="185"/>
        <v>2017</v>
      </c>
      <c r="N3969" t="b">
        <v>0</v>
      </c>
      <c r="O3969">
        <v>10</v>
      </c>
      <c r="P3969" t="b">
        <v>0</v>
      </c>
      <c r="Q3969" t="s">
        <v>8269</v>
      </c>
    </row>
    <row r="3970" spans="1:17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s="9">
        <f t="shared" si="183"/>
        <v>42452.815659722226</v>
      </c>
      <c r="L3970" s="9">
        <f t="shared" si="184"/>
        <v>42512.815659722226</v>
      </c>
      <c r="M3970" s="10">
        <f t="shared" si="185"/>
        <v>2016</v>
      </c>
      <c r="N3970" t="b">
        <v>0</v>
      </c>
      <c r="O3970">
        <v>11</v>
      </c>
      <c r="P3970" t="b">
        <v>0</v>
      </c>
      <c r="Q3970" t="s">
        <v>8269</v>
      </c>
    </row>
    <row r="3971" spans="1:17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s="9">
        <f t="shared" ref="K3971:K4034" si="186">(((J3971/60)/60)/24)+DATE(1970,1,1)</f>
        <v>42601.854699074072</v>
      </c>
      <c r="L3971" s="9">
        <f t="shared" ref="L3971:L4034" si="187">(((I3971/60)/60)/24)+DATE(1970,1,1)</f>
        <v>42611.163194444445</v>
      </c>
      <c r="M3971" s="10">
        <f t="shared" ref="M3971:M4034" si="188">YEAR(L3971)</f>
        <v>2016</v>
      </c>
      <c r="N3971" t="b">
        <v>0</v>
      </c>
      <c r="O3971">
        <v>6</v>
      </c>
      <c r="P3971" t="b">
        <v>0</v>
      </c>
      <c r="Q3971" t="s">
        <v>8269</v>
      </c>
    </row>
    <row r="3972" spans="1:17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s="9">
        <f t="shared" si="186"/>
        <v>42447.863553240735</v>
      </c>
      <c r="L3972" s="9">
        <f t="shared" si="187"/>
        <v>42477.863553240735</v>
      </c>
      <c r="M3972" s="10">
        <f t="shared" si="188"/>
        <v>2016</v>
      </c>
      <c r="N3972" t="b">
        <v>0</v>
      </c>
      <c r="O3972">
        <v>2</v>
      </c>
      <c r="P3972" t="b">
        <v>0</v>
      </c>
      <c r="Q3972" t="s">
        <v>8269</v>
      </c>
    </row>
    <row r="3973" spans="1:17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s="9">
        <f t="shared" si="186"/>
        <v>41811.536180555559</v>
      </c>
      <c r="L3973" s="9">
        <f t="shared" si="187"/>
        <v>41841.536180555559</v>
      </c>
      <c r="M3973" s="10">
        <f t="shared" si="188"/>
        <v>2014</v>
      </c>
      <c r="N3973" t="b">
        <v>0</v>
      </c>
      <c r="O3973">
        <v>6</v>
      </c>
      <c r="P3973" t="b">
        <v>0</v>
      </c>
      <c r="Q3973" t="s">
        <v>8269</v>
      </c>
    </row>
    <row r="3974" spans="1:17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s="9">
        <f t="shared" si="186"/>
        <v>41981.067523148144</v>
      </c>
      <c r="L3974" s="9">
        <f t="shared" si="187"/>
        <v>42041.067523148144</v>
      </c>
      <c r="M3974" s="10">
        <f t="shared" si="188"/>
        <v>2015</v>
      </c>
      <c r="N3974" t="b">
        <v>0</v>
      </c>
      <c r="O3974">
        <v>8</v>
      </c>
      <c r="P3974" t="b">
        <v>0</v>
      </c>
      <c r="Q3974" t="s">
        <v>8269</v>
      </c>
    </row>
    <row r="3975" spans="1:17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s="9">
        <f t="shared" si="186"/>
        <v>42469.68414351852</v>
      </c>
      <c r="L3975" s="9">
        <f t="shared" si="187"/>
        <v>42499.166666666672</v>
      </c>
      <c r="M3975" s="10">
        <f t="shared" si="188"/>
        <v>2016</v>
      </c>
      <c r="N3975" t="b">
        <v>0</v>
      </c>
      <c r="O3975">
        <v>37</v>
      </c>
      <c r="P3975" t="b">
        <v>0</v>
      </c>
      <c r="Q3975" t="s">
        <v>8269</v>
      </c>
    </row>
    <row r="3976" spans="1:17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s="9">
        <f t="shared" si="186"/>
        <v>42493.546851851846</v>
      </c>
      <c r="L3976" s="9">
        <f t="shared" si="187"/>
        <v>42523.546851851846</v>
      </c>
      <c r="M3976" s="10">
        <f t="shared" si="188"/>
        <v>2016</v>
      </c>
      <c r="N3976" t="b">
        <v>0</v>
      </c>
      <c r="O3976">
        <v>11</v>
      </c>
      <c r="P3976" t="b">
        <v>0</v>
      </c>
      <c r="Q3976" t="s">
        <v>8269</v>
      </c>
    </row>
    <row r="3977" spans="1:17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s="9">
        <f t="shared" si="186"/>
        <v>42534.866875</v>
      </c>
      <c r="L3977" s="9">
        <f t="shared" si="187"/>
        <v>42564.866875</v>
      </c>
      <c r="M3977" s="10">
        <f t="shared" si="188"/>
        <v>2016</v>
      </c>
      <c r="N3977" t="b">
        <v>0</v>
      </c>
      <c r="O3977">
        <v>0</v>
      </c>
      <c r="P3977" t="b">
        <v>0</v>
      </c>
      <c r="Q3977" t="s">
        <v>8269</v>
      </c>
    </row>
    <row r="3978" spans="1:17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s="9">
        <f t="shared" si="186"/>
        <v>41830.858344907407</v>
      </c>
      <c r="L3978" s="9">
        <f t="shared" si="187"/>
        <v>41852.291666666664</v>
      </c>
      <c r="M3978" s="10">
        <f t="shared" si="188"/>
        <v>2014</v>
      </c>
      <c r="N3978" t="b">
        <v>0</v>
      </c>
      <c r="O3978">
        <v>10</v>
      </c>
      <c r="P3978" t="b">
        <v>0</v>
      </c>
      <c r="Q3978" t="s">
        <v>8269</v>
      </c>
    </row>
    <row r="3979" spans="1:17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s="9">
        <f t="shared" si="186"/>
        <v>42543.788564814815</v>
      </c>
      <c r="L3979" s="9">
        <f t="shared" si="187"/>
        <v>42573.788564814815</v>
      </c>
      <c r="M3979" s="10">
        <f t="shared" si="188"/>
        <v>2016</v>
      </c>
      <c r="N3979" t="b">
        <v>0</v>
      </c>
      <c r="O3979">
        <v>6</v>
      </c>
      <c r="P3979" t="b">
        <v>0</v>
      </c>
      <c r="Q3979" t="s">
        <v>8269</v>
      </c>
    </row>
    <row r="3980" spans="1:17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s="9">
        <f t="shared" si="186"/>
        <v>41975.642974537041</v>
      </c>
      <c r="L3980" s="9">
        <f t="shared" si="187"/>
        <v>42035.642974537041</v>
      </c>
      <c r="M3980" s="10">
        <f t="shared" si="188"/>
        <v>2015</v>
      </c>
      <c r="N3980" t="b">
        <v>0</v>
      </c>
      <c r="O3980">
        <v>8</v>
      </c>
      <c r="P3980" t="b">
        <v>0</v>
      </c>
      <c r="Q3980" t="s">
        <v>8269</v>
      </c>
    </row>
    <row r="3981" spans="1:17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s="9">
        <f t="shared" si="186"/>
        <v>42069.903437500005</v>
      </c>
      <c r="L3981" s="9">
        <f t="shared" si="187"/>
        <v>42092.833333333328</v>
      </c>
      <c r="M3981" s="10">
        <f t="shared" si="188"/>
        <v>2015</v>
      </c>
      <c r="N3981" t="b">
        <v>0</v>
      </c>
      <c r="O3981">
        <v>6</v>
      </c>
      <c r="P3981" t="b">
        <v>0</v>
      </c>
      <c r="Q3981" t="s">
        <v>8269</v>
      </c>
    </row>
    <row r="3982" spans="1:17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s="9">
        <f t="shared" si="186"/>
        <v>41795.598923611113</v>
      </c>
      <c r="L3982" s="9">
        <f t="shared" si="187"/>
        <v>41825.598923611113</v>
      </c>
      <c r="M3982" s="10">
        <f t="shared" si="188"/>
        <v>2014</v>
      </c>
      <c r="N3982" t="b">
        <v>0</v>
      </c>
      <c r="O3982">
        <v>7</v>
      </c>
      <c r="P3982" t="b">
        <v>0</v>
      </c>
      <c r="Q3982" t="s">
        <v>8269</v>
      </c>
    </row>
    <row r="3983" spans="1:17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s="9">
        <f t="shared" si="186"/>
        <v>42508.179965277777</v>
      </c>
      <c r="L3983" s="9">
        <f t="shared" si="187"/>
        <v>42568.179965277777</v>
      </c>
      <c r="M3983" s="10">
        <f t="shared" si="188"/>
        <v>2016</v>
      </c>
      <c r="N3983" t="b">
        <v>0</v>
      </c>
      <c r="O3983">
        <v>7</v>
      </c>
      <c r="P3983" t="b">
        <v>0</v>
      </c>
      <c r="Q3983" t="s">
        <v>8269</v>
      </c>
    </row>
    <row r="3984" spans="1:17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s="9">
        <f t="shared" si="186"/>
        <v>42132.809953703705</v>
      </c>
      <c r="L3984" s="9">
        <f t="shared" si="187"/>
        <v>42192.809953703705</v>
      </c>
      <c r="M3984" s="10">
        <f t="shared" si="188"/>
        <v>2015</v>
      </c>
      <c r="N3984" t="b">
        <v>0</v>
      </c>
      <c r="O3984">
        <v>5</v>
      </c>
      <c r="P3984" t="b">
        <v>0</v>
      </c>
      <c r="Q3984" t="s">
        <v>8269</v>
      </c>
    </row>
    <row r="3985" spans="1:17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s="9">
        <f t="shared" si="186"/>
        <v>41747.86986111111</v>
      </c>
      <c r="L3985" s="9">
        <f t="shared" si="187"/>
        <v>41779.290972222225</v>
      </c>
      <c r="M3985" s="10">
        <f t="shared" si="188"/>
        <v>2014</v>
      </c>
      <c r="N3985" t="b">
        <v>0</v>
      </c>
      <c r="O3985">
        <v>46</v>
      </c>
      <c r="P3985" t="b">
        <v>0</v>
      </c>
      <c r="Q3985" t="s">
        <v>8269</v>
      </c>
    </row>
    <row r="3986" spans="1:17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s="9">
        <f t="shared" si="186"/>
        <v>41920.963472222218</v>
      </c>
      <c r="L3986" s="9">
        <f t="shared" si="187"/>
        <v>41951</v>
      </c>
      <c r="M3986" s="10">
        <f t="shared" si="188"/>
        <v>2014</v>
      </c>
      <c r="N3986" t="b">
        <v>0</v>
      </c>
      <c r="O3986">
        <v>10</v>
      </c>
      <c r="P3986" t="b">
        <v>0</v>
      </c>
      <c r="Q3986" t="s">
        <v>8269</v>
      </c>
    </row>
    <row r="3987" spans="1:17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s="9">
        <f t="shared" si="186"/>
        <v>42399.707407407404</v>
      </c>
      <c r="L3987" s="9">
        <f t="shared" si="187"/>
        <v>42420.878472222219</v>
      </c>
      <c r="M3987" s="10">
        <f t="shared" si="188"/>
        <v>2016</v>
      </c>
      <c r="N3987" t="b">
        <v>0</v>
      </c>
      <c r="O3987">
        <v>19</v>
      </c>
      <c r="P3987" t="b">
        <v>0</v>
      </c>
      <c r="Q3987" t="s">
        <v>8269</v>
      </c>
    </row>
    <row r="3988" spans="1:17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s="9">
        <f t="shared" si="186"/>
        <v>42467.548541666663</v>
      </c>
      <c r="L3988" s="9">
        <f t="shared" si="187"/>
        <v>42496.544444444444</v>
      </c>
      <c r="M3988" s="10">
        <f t="shared" si="188"/>
        <v>2016</v>
      </c>
      <c r="N3988" t="b">
        <v>0</v>
      </c>
      <c r="O3988">
        <v>13</v>
      </c>
      <c r="P3988" t="b">
        <v>0</v>
      </c>
      <c r="Q3988" t="s">
        <v>8269</v>
      </c>
    </row>
    <row r="3989" spans="1:17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s="9">
        <f t="shared" si="186"/>
        <v>41765.92465277778</v>
      </c>
      <c r="L3989" s="9">
        <f t="shared" si="187"/>
        <v>41775.92465277778</v>
      </c>
      <c r="M3989" s="10">
        <f t="shared" si="188"/>
        <v>2014</v>
      </c>
      <c r="N3989" t="b">
        <v>0</v>
      </c>
      <c r="O3989">
        <v>13</v>
      </c>
      <c r="P3989" t="b">
        <v>0</v>
      </c>
      <c r="Q3989" t="s">
        <v>8269</v>
      </c>
    </row>
    <row r="3990" spans="1:17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s="9">
        <f t="shared" si="186"/>
        <v>42230.08116898148</v>
      </c>
      <c r="L3990" s="9">
        <f t="shared" si="187"/>
        <v>42245.08116898148</v>
      </c>
      <c r="M3990" s="10">
        <f t="shared" si="188"/>
        <v>2015</v>
      </c>
      <c r="N3990" t="b">
        <v>0</v>
      </c>
      <c r="O3990">
        <v>4</v>
      </c>
      <c r="P3990" t="b">
        <v>0</v>
      </c>
      <c r="Q3990" t="s">
        <v>8269</v>
      </c>
    </row>
    <row r="3991" spans="1:17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s="9">
        <f t="shared" si="186"/>
        <v>42286.749780092592</v>
      </c>
      <c r="L3991" s="9">
        <f t="shared" si="187"/>
        <v>42316.791446759264</v>
      </c>
      <c r="M3991" s="10">
        <f t="shared" si="188"/>
        <v>2015</v>
      </c>
      <c r="N3991" t="b">
        <v>0</v>
      </c>
      <c r="O3991">
        <v>0</v>
      </c>
      <c r="P3991" t="b">
        <v>0</v>
      </c>
      <c r="Q3991" t="s">
        <v>8269</v>
      </c>
    </row>
    <row r="3992" spans="1:17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s="9">
        <f t="shared" si="186"/>
        <v>42401.672372685185</v>
      </c>
      <c r="L3992" s="9">
        <f t="shared" si="187"/>
        <v>42431.672372685185</v>
      </c>
      <c r="M3992" s="10">
        <f t="shared" si="188"/>
        <v>2016</v>
      </c>
      <c r="N3992" t="b">
        <v>0</v>
      </c>
      <c r="O3992">
        <v>3</v>
      </c>
      <c r="P3992" t="b">
        <v>0</v>
      </c>
      <c r="Q3992" t="s">
        <v>8269</v>
      </c>
    </row>
    <row r="3993" spans="1:17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s="9">
        <f t="shared" si="186"/>
        <v>42125.644467592589</v>
      </c>
      <c r="L3993" s="9">
        <f t="shared" si="187"/>
        <v>42155.644467592589</v>
      </c>
      <c r="M3993" s="10">
        <f t="shared" si="188"/>
        <v>2015</v>
      </c>
      <c r="N3993" t="b">
        <v>0</v>
      </c>
      <c r="O3993">
        <v>1</v>
      </c>
      <c r="P3993" t="b">
        <v>0</v>
      </c>
      <c r="Q3993" t="s">
        <v>8269</v>
      </c>
    </row>
    <row r="3994" spans="1:17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s="9">
        <f t="shared" si="186"/>
        <v>42289.94049768518</v>
      </c>
      <c r="L3994" s="9">
        <f t="shared" si="187"/>
        <v>42349.982164351852</v>
      </c>
      <c r="M3994" s="10">
        <f t="shared" si="188"/>
        <v>2015</v>
      </c>
      <c r="N3994" t="b">
        <v>0</v>
      </c>
      <c r="O3994">
        <v>9</v>
      </c>
      <c r="P3994" t="b">
        <v>0</v>
      </c>
      <c r="Q3994" t="s">
        <v>8269</v>
      </c>
    </row>
    <row r="3995" spans="1:17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s="9">
        <f t="shared" si="186"/>
        <v>42107.864722222221</v>
      </c>
      <c r="L3995" s="9">
        <f t="shared" si="187"/>
        <v>42137.864722222221</v>
      </c>
      <c r="M3995" s="10">
        <f t="shared" si="188"/>
        <v>2015</v>
      </c>
      <c r="N3995" t="b">
        <v>0</v>
      </c>
      <c r="O3995">
        <v>1</v>
      </c>
      <c r="P3995" t="b">
        <v>0</v>
      </c>
      <c r="Q3995" t="s">
        <v>8269</v>
      </c>
    </row>
    <row r="3996" spans="1:17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s="9">
        <f t="shared" si="186"/>
        <v>41809.389930555553</v>
      </c>
      <c r="L3996" s="9">
        <f t="shared" si="187"/>
        <v>41839.389930555553</v>
      </c>
      <c r="M3996" s="10">
        <f t="shared" si="188"/>
        <v>2014</v>
      </c>
      <c r="N3996" t="b">
        <v>0</v>
      </c>
      <c r="O3996">
        <v>1</v>
      </c>
      <c r="P3996" t="b">
        <v>0</v>
      </c>
      <c r="Q3996" t="s">
        <v>8269</v>
      </c>
    </row>
    <row r="3997" spans="1:17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s="9">
        <f t="shared" si="186"/>
        <v>42019.683761574073</v>
      </c>
      <c r="L3997" s="9">
        <f t="shared" si="187"/>
        <v>42049.477083333331</v>
      </c>
      <c r="M3997" s="10">
        <f t="shared" si="188"/>
        <v>2015</v>
      </c>
      <c r="N3997" t="b">
        <v>0</v>
      </c>
      <c r="O3997">
        <v>4</v>
      </c>
      <c r="P3997" t="b">
        <v>0</v>
      </c>
      <c r="Q3997" t="s">
        <v>8269</v>
      </c>
    </row>
    <row r="3998" spans="1:17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s="9">
        <f t="shared" si="186"/>
        <v>41950.26694444444</v>
      </c>
      <c r="L3998" s="9">
        <f t="shared" si="187"/>
        <v>41963.669444444444</v>
      </c>
      <c r="M3998" s="10">
        <f t="shared" si="188"/>
        <v>2014</v>
      </c>
      <c r="N3998" t="b">
        <v>0</v>
      </c>
      <c r="O3998">
        <v>17</v>
      </c>
      <c r="P3998" t="b">
        <v>0</v>
      </c>
      <c r="Q3998" t="s">
        <v>8269</v>
      </c>
    </row>
    <row r="3999" spans="1:17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s="9">
        <f t="shared" si="186"/>
        <v>42069.391446759255</v>
      </c>
      <c r="L3999" s="9">
        <f t="shared" si="187"/>
        <v>42099.349780092598</v>
      </c>
      <c r="M3999" s="10">
        <f t="shared" si="188"/>
        <v>2015</v>
      </c>
      <c r="N3999" t="b">
        <v>0</v>
      </c>
      <c r="O3999">
        <v>0</v>
      </c>
      <c r="P3999" t="b">
        <v>0</v>
      </c>
      <c r="Q3999" t="s">
        <v>8269</v>
      </c>
    </row>
    <row r="4000" spans="1:17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s="9">
        <f t="shared" si="186"/>
        <v>42061.963263888887</v>
      </c>
      <c r="L4000" s="9">
        <f t="shared" si="187"/>
        <v>42091.921597222223</v>
      </c>
      <c r="M4000" s="10">
        <f t="shared" si="188"/>
        <v>2015</v>
      </c>
      <c r="N4000" t="b">
        <v>0</v>
      </c>
      <c r="O4000">
        <v>12</v>
      </c>
      <c r="P4000" t="b">
        <v>0</v>
      </c>
      <c r="Q4000" t="s">
        <v>8269</v>
      </c>
    </row>
    <row r="4001" spans="1:17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s="9">
        <f t="shared" si="186"/>
        <v>41842.828680555554</v>
      </c>
      <c r="L4001" s="9">
        <f t="shared" si="187"/>
        <v>41882.827650462961</v>
      </c>
      <c r="M4001" s="10">
        <f t="shared" si="188"/>
        <v>2014</v>
      </c>
      <c r="N4001" t="b">
        <v>0</v>
      </c>
      <c r="O4001">
        <v>14</v>
      </c>
      <c r="P4001" t="b">
        <v>0</v>
      </c>
      <c r="Q4001" t="s">
        <v>8269</v>
      </c>
    </row>
    <row r="4002" spans="1:17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s="9">
        <f t="shared" si="186"/>
        <v>42437.64534722222</v>
      </c>
      <c r="L4002" s="9">
        <f t="shared" si="187"/>
        <v>42497.603680555556</v>
      </c>
      <c r="M4002" s="10">
        <f t="shared" si="188"/>
        <v>2016</v>
      </c>
      <c r="N4002" t="b">
        <v>0</v>
      </c>
      <c r="O4002">
        <v>1</v>
      </c>
      <c r="P4002" t="b">
        <v>0</v>
      </c>
      <c r="Q4002" t="s">
        <v>8269</v>
      </c>
    </row>
    <row r="4003" spans="1:17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s="9">
        <f t="shared" si="186"/>
        <v>42775.964212962965</v>
      </c>
      <c r="L4003" s="9">
        <f t="shared" si="187"/>
        <v>42795.791666666672</v>
      </c>
      <c r="M4003" s="10">
        <f t="shared" si="188"/>
        <v>2017</v>
      </c>
      <c r="N4003" t="b">
        <v>0</v>
      </c>
      <c r="O4003">
        <v>14</v>
      </c>
      <c r="P4003" t="b">
        <v>0</v>
      </c>
      <c r="Q4003" t="s">
        <v>8269</v>
      </c>
    </row>
    <row r="4004" spans="1:17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s="9">
        <f t="shared" si="186"/>
        <v>41879.043530092589</v>
      </c>
      <c r="L4004" s="9">
        <f t="shared" si="187"/>
        <v>41909.043530092589</v>
      </c>
      <c r="M4004" s="10">
        <f t="shared" si="188"/>
        <v>2014</v>
      </c>
      <c r="N4004" t="b">
        <v>0</v>
      </c>
      <c r="O4004">
        <v>4</v>
      </c>
      <c r="P4004" t="b">
        <v>0</v>
      </c>
      <c r="Q4004" t="s">
        <v>8269</v>
      </c>
    </row>
    <row r="4005" spans="1:17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s="9">
        <f t="shared" si="186"/>
        <v>42020.587349537032</v>
      </c>
      <c r="L4005" s="9">
        <f t="shared" si="187"/>
        <v>42050.587349537032</v>
      </c>
      <c r="M4005" s="10">
        <f t="shared" si="188"/>
        <v>2015</v>
      </c>
      <c r="N4005" t="b">
        <v>0</v>
      </c>
      <c r="O4005">
        <v>2</v>
      </c>
      <c r="P4005" t="b">
        <v>0</v>
      </c>
      <c r="Q4005" t="s">
        <v>8269</v>
      </c>
    </row>
    <row r="4006" spans="1:17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s="9">
        <f t="shared" si="186"/>
        <v>41890.16269675926</v>
      </c>
      <c r="L4006" s="9">
        <f t="shared" si="187"/>
        <v>41920.16269675926</v>
      </c>
      <c r="M4006" s="10">
        <f t="shared" si="188"/>
        <v>2014</v>
      </c>
      <c r="N4006" t="b">
        <v>0</v>
      </c>
      <c r="O4006">
        <v>1</v>
      </c>
      <c r="P4006" t="b">
        <v>0</v>
      </c>
      <c r="Q4006" t="s">
        <v>8269</v>
      </c>
    </row>
    <row r="4007" spans="1:17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s="9">
        <f t="shared" si="186"/>
        <v>41872.807696759257</v>
      </c>
      <c r="L4007" s="9">
        <f t="shared" si="187"/>
        <v>41932.807696759257</v>
      </c>
      <c r="M4007" s="10">
        <f t="shared" si="188"/>
        <v>2014</v>
      </c>
      <c r="N4007" t="b">
        <v>0</v>
      </c>
      <c r="O4007">
        <v>2</v>
      </c>
      <c r="P4007" t="b">
        <v>0</v>
      </c>
      <c r="Q4007" t="s">
        <v>8269</v>
      </c>
    </row>
    <row r="4008" spans="1:17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s="9">
        <f t="shared" si="186"/>
        <v>42391.772997685184</v>
      </c>
      <c r="L4008" s="9">
        <f t="shared" si="187"/>
        <v>42416.772997685184</v>
      </c>
      <c r="M4008" s="10">
        <f t="shared" si="188"/>
        <v>2016</v>
      </c>
      <c r="N4008" t="b">
        <v>0</v>
      </c>
      <c r="O4008">
        <v>1</v>
      </c>
      <c r="P4008" t="b">
        <v>0</v>
      </c>
      <c r="Q4008" t="s">
        <v>8269</v>
      </c>
    </row>
    <row r="4009" spans="1:17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s="9">
        <f t="shared" si="186"/>
        <v>41848.772928240738</v>
      </c>
      <c r="L4009" s="9">
        <f t="shared" si="187"/>
        <v>41877.686111111114</v>
      </c>
      <c r="M4009" s="10">
        <f t="shared" si="188"/>
        <v>2014</v>
      </c>
      <c r="N4009" t="b">
        <v>0</v>
      </c>
      <c r="O4009">
        <v>1</v>
      </c>
      <c r="P4009" t="b">
        <v>0</v>
      </c>
      <c r="Q4009" t="s">
        <v>8269</v>
      </c>
    </row>
    <row r="4010" spans="1:17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s="9">
        <f t="shared" si="186"/>
        <v>42177.964201388888</v>
      </c>
      <c r="L4010" s="9">
        <f t="shared" si="187"/>
        <v>42207.964201388888</v>
      </c>
      <c r="M4010" s="10">
        <f t="shared" si="188"/>
        <v>2015</v>
      </c>
      <c r="N4010" t="b">
        <v>0</v>
      </c>
      <c r="O4010">
        <v>4</v>
      </c>
      <c r="P4010" t="b">
        <v>0</v>
      </c>
      <c r="Q4010" t="s">
        <v>8269</v>
      </c>
    </row>
    <row r="4011" spans="1:17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s="9">
        <f t="shared" si="186"/>
        <v>41851.700925925928</v>
      </c>
      <c r="L4011" s="9">
        <f t="shared" si="187"/>
        <v>41891.700925925928</v>
      </c>
      <c r="M4011" s="10">
        <f t="shared" si="188"/>
        <v>2014</v>
      </c>
      <c r="N4011" t="b">
        <v>0</v>
      </c>
      <c r="O4011">
        <v>3</v>
      </c>
      <c r="P4011" t="b">
        <v>0</v>
      </c>
      <c r="Q4011" t="s">
        <v>8269</v>
      </c>
    </row>
    <row r="4012" spans="1:17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s="9">
        <f t="shared" si="186"/>
        <v>41921.770439814813</v>
      </c>
      <c r="L4012" s="9">
        <f t="shared" si="187"/>
        <v>41938.770439814813</v>
      </c>
      <c r="M4012" s="10">
        <f t="shared" si="188"/>
        <v>2014</v>
      </c>
      <c r="N4012" t="b">
        <v>0</v>
      </c>
      <c r="O4012">
        <v>38</v>
      </c>
      <c r="P4012" t="b">
        <v>0</v>
      </c>
      <c r="Q4012" t="s">
        <v>8269</v>
      </c>
    </row>
    <row r="4013" spans="1:17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s="9">
        <f t="shared" si="186"/>
        <v>42002.54488425926</v>
      </c>
      <c r="L4013" s="9">
        <f t="shared" si="187"/>
        <v>42032.54488425926</v>
      </c>
      <c r="M4013" s="10">
        <f t="shared" si="188"/>
        <v>2015</v>
      </c>
      <c r="N4013" t="b">
        <v>0</v>
      </c>
      <c r="O4013">
        <v>4</v>
      </c>
      <c r="P4013" t="b">
        <v>0</v>
      </c>
      <c r="Q4013" t="s">
        <v>8269</v>
      </c>
    </row>
    <row r="4014" spans="1:17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s="9">
        <f t="shared" si="186"/>
        <v>42096.544548611113</v>
      </c>
      <c r="L4014" s="9">
        <f t="shared" si="187"/>
        <v>42126.544548611113</v>
      </c>
      <c r="M4014" s="10">
        <f t="shared" si="188"/>
        <v>2015</v>
      </c>
      <c r="N4014" t="b">
        <v>0</v>
      </c>
      <c r="O4014">
        <v>0</v>
      </c>
      <c r="P4014" t="b">
        <v>0</v>
      </c>
      <c r="Q4014" t="s">
        <v>8269</v>
      </c>
    </row>
    <row r="4015" spans="1:17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s="9">
        <f t="shared" si="186"/>
        <v>42021.301192129627</v>
      </c>
      <c r="L4015" s="9">
        <f t="shared" si="187"/>
        <v>42051.301192129627</v>
      </c>
      <c r="M4015" s="10">
        <f t="shared" si="188"/>
        <v>2015</v>
      </c>
      <c r="N4015" t="b">
        <v>0</v>
      </c>
      <c r="O4015">
        <v>2</v>
      </c>
      <c r="P4015" t="b">
        <v>0</v>
      </c>
      <c r="Q4015" t="s">
        <v>8269</v>
      </c>
    </row>
    <row r="4016" spans="1:17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s="9">
        <f t="shared" si="186"/>
        <v>42419.246168981481</v>
      </c>
      <c r="L4016" s="9">
        <f t="shared" si="187"/>
        <v>42434.246168981481</v>
      </c>
      <c r="M4016" s="10">
        <f t="shared" si="188"/>
        <v>2016</v>
      </c>
      <c r="N4016" t="b">
        <v>0</v>
      </c>
      <c r="O4016">
        <v>0</v>
      </c>
      <c r="P4016" t="b">
        <v>0</v>
      </c>
      <c r="Q4016" t="s">
        <v>8269</v>
      </c>
    </row>
    <row r="4017" spans="1:17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s="9">
        <f t="shared" si="186"/>
        <v>42174.780821759254</v>
      </c>
      <c r="L4017" s="9">
        <f t="shared" si="187"/>
        <v>42204.780821759254</v>
      </c>
      <c r="M4017" s="10">
        <f t="shared" si="188"/>
        <v>2015</v>
      </c>
      <c r="N4017" t="b">
        <v>0</v>
      </c>
      <c r="O4017">
        <v>1</v>
      </c>
      <c r="P4017" t="b">
        <v>0</v>
      </c>
      <c r="Q4017" t="s">
        <v>8269</v>
      </c>
    </row>
    <row r="4018" spans="1:17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s="9">
        <f t="shared" si="186"/>
        <v>41869.872685185182</v>
      </c>
      <c r="L4018" s="9">
        <f t="shared" si="187"/>
        <v>41899.872685185182</v>
      </c>
      <c r="M4018" s="10">
        <f t="shared" si="188"/>
        <v>2014</v>
      </c>
      <c r="N4018" t="b">
        <v>0</v>
      </c>
      <c r="O4018">
        <v>7</v>
      </c>
      <c r="P4018" t="b">
        <v>0</v>
      </c>
      <c r="Q4018" t="s">
        <v>8269</v>
      </c>
    </row>
    <row r="4019" spans="1:17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s="9">
        <f t="shared" si="186"/>
        <v>41856.672152777777</v>
      </c>
      <c r="L4019" s="9">
        <f t="shared" si="187"/>
        <v>41886.672152777777</v>
      </c>
      <c r="M4019" s="10">
        <f t="shared" si="188"/>
        <v>2014</v>
      </c>
      <c r="N4019" t="b">
        <v>0</v>
      </c>
      <c r="O4019">
        <v>2</v>
      </c>
      <c r="P4019" t="b">
        <v>0</v>
      </c>
      <c r="Q4019" t="s">
        <v>8269</v>
      </c>
    </row>
    <row r="4020" spans="1:17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s="9">
        <f t="shared" si="186"/>
        <v>42620.91097222222</v>
      </c>
      <c r="L4020" s="9">
        <f t="shared" si="187"/>
        <v>42650.91097222222</v>
      </c>
      <c r="M4020" s="10">
        <f t="shared" si="188"/>
        <v>2016</v>
      </c>
      <c r="N4020" t="b">
        <v>0</v>
      </c>
      <c r="O4020">
        <v>4</v>
      </c>
      <c r="P4020" t="b">
        <v>0</v>
      </c>
      <c r="Q4020" t="s">
        <v>8269</v>
      </c>
    </row>
    <row r="4021" spans="1:17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s="9">
        <f t="shared" si="186"/>
        <v>42417.675879629634</v>
      </c>
      <c r="L4021" s="9">
        <f t="shared" si="187"/>
        <v>42475.686111111107</v>
      </c>
      <c r="M4021" s="10">
        <f t="shared" si="188"/>
        <v>2016</v>
      </c>
      <c r="N4021" t="b">
        <v>0</v>
      </c>
      <c r="O4021">
        <v>4</v>
      </c>
      <c r="P4021" t="b">
        <v>0</v>
      </c>
      <c r="Q4021" t="s">
        <v>8269</v>
      </c>
    </row>
    <row r="4022" spans="1:17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s="9">
        <f t="shared" si="186"/>
        <v>42057.190960648149</v>
      </c>
      <c r="L4022" s="9">
        <f t="shared" si="187"/>
        <v>42087.149293981478</v>
      </c>
      <c r="M4022" s="10">
        <f t="shared" si="188"/>
        <v>2015</v>
      </c>
      <c r="N4022" t="b">
        <v>0</v>
      </c>
      <c r="O4022">
        <v>3</v>
      </c>
      <c r="P4022" t="b">
        <v>0</v>
      </c>
      <c r="Q4022" t="s">
        <v>8269</v>
      </c>
    </row>
    <row r="4023" spans="1:17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s="9">
        <f t="shared" si="186"/>
        <v>41878.911550925928</v>
      </c>
      <c r="L4023" s="9">
        <f t="shared" si="187"/>
        <v>41938.911550925928</v>
      </c>
      <c r="M4023" s="10">
        <f t="shared" si="188"/>
        <v>2014</v>
      </c>
      <c r="N4023" t="b">
        <v>0</v>
      </c>
      <c r="O4023">
        <v>2</v>
      </c>
      <c r="P4023" t="b">
        <v>0</v>
      </c>
      <c r="Q4023" t="s">
        <v>8269</v>
      </c>
    </row>
    <row r="4024" spans="1:17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s="9">
        <f t="shared" si="186"/>
        <v>41990.584108796291</v>
      </c>
      <c r="L4024" s="9">
        <f t="shared" si="187"/>
        <v>42036.120833333334</v>
      </c>
      <c r="M4024" s="10">
        <f t="shared" si="188"/>
        <v>2015</v>
      </c>
      <c r="N4024" t="b">
        <v>0</v>
      </c>
      <c r="O4024">
        <v>197</v>
      </c>
      <c r="P4024" t="b">
        <v>0</v>
      </c>
      <c r="Q4024" t="s">
        <v>8269</v>
      </c>
    </row>
    <row r="4025" spans="1:17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s="9">
        <f t="shared" si="186"/>
        <v>42408.999571759254</v>
      </c>
      <c r="L4025" s="9">
        <f t="shared" si="187"/>
        <v>42453.957905092597</v>
      </c>
      <c r="M4025" s="10">
        <f t="shared" si="188"/>
        <v>2016</v>
      </c>
      <c r="N4025" t="b">
        <v>0</v>
      </c>
      <c r="O4025">
        <v>0</v>
      </c>
      <c r="P4025" t="b">
        <v>0</v>
      </c>
      <c r="Q4025" t="s">
        <v>8269</v>
      </c>
    </row>
    <row r="4026" spans="1:17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s="9">
        <f t="shared" si="186"/>
        <v>42217.670104166667</v>
      </c>
      <c r="L4026" s="9">
        <f t="shared" si="187"/>
        <v>42247.670104166667</v>
      </c>
      <c r="M4026" s="10">
        <f t="shared" si="188"/>
        <v>2015</v>
      </c>
      <c r="N4026" t="b">
        <v>0</v>
      </c>
      <c r="O4026">
        <v>1</v>
      </c>
      <c r="P4026" t="b">
        <v>0</v>
      </c>
      <c r="Q4026" t="s">
        <v>8269</v>
      </c>
    </row>
    <row r="4027" spans="1:17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s="9">
        <f t="shared" si="186"/>
        <v>42151.237685185188</v>
      </c>
      <c r="L4027" s="9">
        <f t="shared" si="187"/>
        <v>42211.237685185188</v>
      </c>
      <c r="M4027" s="10">
        <f t="shared" si="188"/>
        <v>2015</v>
      </c>
      <c r="N4027" t="b">
        <v>0</v>
      </c>
      <c r="O4027">
        <v>4</v>
      </c>
      <c r="P4027" t="b">
        <v>0</v>
      </c>
      <c r="Q4027" t="s">
        <v>8269</v>
      </c>
    </row>
    <row r="4028" spans="1:17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s="9">
        <f t="shared" si="186"/>
        <v>42282.655543981484</v>
      </c>
      <c r="L4028" s="9">
        <f t="shared" si="187"/>
        <v>42342.697210648148</v>
      </c>
      <c r="M4028" s="10">
        <f t="shared" si="188"/>
        <v>2015</v>
      </c>
      <c r="N4028" t="b">
        <v>0</v>
      </c>
      <c r="O4028">
        <v>0</v>
      </c>
      <c r="P4028" t="b">
        <v>0</v>
      </c>
      <c r="Q4028" t="s">
        <v>8269</v>
      </c>
    </row>
    <row r="4029" spans="1:17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s="9">
        <f t="shared" si="186"/>
        <v>42768.97084490741</v>
      </c>
      <c r="L4029" s="9">
        <f t="shared" si="187"/>
        <v>42789.041666666672</v>
      </c>
      <c r="M4029" s="10">
        <f t="shared" si="188"/>
        <v>2017</v>
      </c>
      <c r="N4029" t="b">
        <v>0</v>
      </c>
      <c r="O4029">
        <v>7</v>
      </c>
      <c r="P4029" t="b">
        <v>0</v>
      </c>
      <c r="Q4029" t="s">
        <v>8269</v>
      </c>
    </row>
    <row r="4030" spans="1:17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s="9">
        <f t="shared" si="186"/>
        <v>41765.938657407409</v>
      </c>
      <c r="L4030" s="9">
        <f t="shared" si="187"/>
        <v>41795.938657407409</v>
      </c>
      <c r="M4030" s="10">
        <f t="shared" si="188"/>
        <v>2014</v>
      </c>
      <c r="N4030" t="b">
        <v>0</v>
      </c>
      <c r="O4030">
        <v>11</v>
      </c>
      <c r="P4030" t="b">
        <v>0</v>
      </c>
      <c r="Q4030" t="s">
        <v>8269</v>
      </c>
    </row>
    <row r="4031" spans="1:17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s="9">
        <f t="shared" si="186"/>
        <v>42322.025115740747</v>
      </c>
      <c r="L4031" s="9">
        <f t="shared" si="187"/>
        <v>42352.025115740747</v>
      </c>
      <c r="M4031" s="10">
        <f t="shared" si="188"/>
        <v>2015</v>
      </c>
      <c r="N4031" t="b">
        <v>0</v>
      </c>
      <c r="O4031">
        <v>0</v>
      </c>
      <c r="P4031" t="b">
        <v>0</v>
      </c>
      <c r="Q4031" t="s">
        <v>8269</v>
      </c>
    </row>
    <row r="4032" spans="1:17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s="9">
        <f t="shared" si="186"/>
        <v>42374.655081018514</v>
      </c>
      <c r="L4032" s="9">
        <f t="shared" si="187"/>
        <v>42403.784027777772</v>
      </c>
      <c r="M4032" s="10">
        <f t="shared" si="188"/>
        <v>2016</v>
      </c>
      <c r="N4032" t="b">
        <v>0</v>
      </c>
      <c r="O4032">
        <v>6</v>
      </c>
      <c r="P4032" t="b">
        <v>0</v>
      </c>
      <c r="Q4032" t="s">
        <v>8269</v>
      </c>
    </row>
    <row r="4033" spans="1:17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s="9">
        <f t="shared" si="186"/>
        <v>41941.585231481484</v>
      </c>
      <c r="L4033" s="9">
        <f t="shared" si="187"/>
        <v>41991.626898148148</v>
      </c>
      <c r="M4033" s="10">
        <f t="shared" si="188"/>
        <v>2014</v>
      </c>
      <c r="N4033" t="b">
        <v>0</v>
      </c>
      <c r="O4033">
        <v>0</v>
      </c>
      <c r="P4033" t="b">
        <v>0</v>
      </c>
      <c r="Q4033" t="s">
        <v>8269</v>
      </c>
    </row>
    <row r="4034" spans="1:17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s="9">
        <f t="shared" si="186"/>
        <v>42293.809212962966</v>
      </c>
      <c r="L4034" s="9">
        <f t="shared" si="187"/>
        <v>42353.85087962963</v>
      </c>
      <c r="M4034" s="10">
        <f t="shared" si="188"/>
        <v>2015</v>
      </c>
      <c r="N4034" t="b">
        <v>0</v>
      </c>
      <c r="O4034">
        <v>7</v>
      </c>
      <c r="P4034" t="b">
        <v>0</v>
      </c>
      <c r="Q4034" t="s">
        <v>8269</v>
      </c>
    </row>
    <row r="4035" spans="1:17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s="9">
        <f t="shared" ref="K4035:K4098" si="189">(((J4035/60)/60)/24)+DATE(1970,1,1)</f>
        <v>42614.268796296295</v>
      </c>
      <c r="L4035" s="9">
        <f t="shared" ref="L4035:L4098" si="190">(((I4035/60)/60)/24)+DATE(1970,1,1)</f>
        <v>42645.375</v>
      </c>
      <c r="M4035" s="10">
        <f t="shared" ref="M4035:M4098" si="191">YEAR(L4035)</f>
        <v>2016</v>
      </c>
      <c r="N4035" t="b">
        <v>0</v>
      </c>
      <c r="O4035">
        <v>94</v>
      </c>
      <c r="P4035" t="b">
        <v>0</v>
      </c>
      <c r="Q4035" t="s">
        <v>8269</v>
      </c>
    </row>
    <row r="4036" spans="1:17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s="9">
        <f t="shared" si="189"/>
        <v>42067.947337962964</v>
      </c>
      <c r="L4036" s="9">
        <f t="shared" si="190"/>
        <v>42097.905671296292</v>
      </c>
      <c r="M4036" s="10">
        <f t="shared" si="191"/>
        <v>2015</v>
      </c>
      <c r="N4036" t="b">
        <v>0</v>
      </c>
      <c r="O4036">
        <v>2</v>
      </c>
      <c r="P4036" t="b">
        <v>0</v>
      </c>
      <c r="Q4036" t="s">
        <v>8269</v>
      </c>
    </row>
    <row r="4037" spans="1:17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s="9">
        <f t="shared" si="189"/>
        <v>41903.882951388885</v>
      </c>
      <c r="L4037" s="9">
        <f t="shared" si="190"/>
        <v>41933.882951388885</v>
      </c>
      <c r="M4037" s="10">
        <f t="shared" si="191"/>
        <v>2014</v>
      </c>
      <c r="N4037" t="b">
        <v>0</v>
      </c>
      <c r="O4037">
        <v>25</v>
      </c>
      <c r="P4037" t="b">
        <v>0</v>
      </c>
      <c r="Q4037" t="s">
        <v>8269</v>
      </c>
    </row>
    <row r="4038" spans="1:17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s="9">
        <f t="shared" si="189"/>
        <v>41804.937083333331</v>
      </c>
      <c r="L4038" s="9">
        <f t="shared" si="190"/>
        <v>41821.9375</v>
      </c>
      <c r="M4038" s="10">
        <f t="shared" si="191"/>
        <v>2014</v>
      </c>
      <c r="N4038" t="b">
        <v>0</v>
      </c>
      <c r="O4038">
        <v>17</v>
      </c>
      <c r="P4038" t="b">
        <v>0</v>
      </c>
      <c r="Q4038" t="s">
        <v>8269</v>
      </c>
    </row>
    <row r="4039" spans="1:17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s="9">
        <f t="shared" si="189"/>
        <v>42497.070775462969</v>
      </c>
      <c r="L4039" s="9">
        <f t="shared" si="190"/>
        <v>42514.600694444445</v>
      </c>
      <c r="M4039" s="10">
        <f t="shared" si="191"/>
        <v>2016</v>
      </c>
      <c r="N4039" t="b">
        <v>0</v>
      </c>
      <c r="O4039">
        <v>2</v>
      </c>
      <c r="P4039" t="b">
        <v>0</v>
      </c>
      <c r="Q4039" t="s">
        <v>8269</v>
      </c>
    </row>
    <row r="4040" spans="1:17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s="9">
        <f t="shared" si="189"/>
        <v>41869.798726851855</v>
      </c>
      <c r="L4040" s="9">
        <f t="shared" si="190"/>
        <v>41929.798726851855</v>
      </c>
      <c r="M4040" s="10">
        <f t="shared" si="191"/>
        <v>2014</v>
      </c>
      <c r="N4040" t="b">
        <v>0</v>
      </c>
      <c r="O4040">
        <v>4</v>
      </c>
      <c r="P4040" t="b">
        <v>0</v>
      </c>
      <c r="Q4040" t="s">
        <v>8269</v>
      </c>
    </row>
    <row r="4041" spans="1:17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s="9">
        <f t="shared" si="189"/>
        <v>42305.670914351853</v>
      </c>
      <c r="L4041" s="9">
        <f t="shared" si="190"/>
        <v>42339.249305555553</v>
      </c>
      <c r="M4041" s="10">
        <f t="shared" si="191"/>
        <v>2015</v>
      </c>
      <c r="N4041" t="b">
        <v>0</v>
      </c>
      <c r="O4041">
        <v>5</v>
      </c>
      <c r="P4041" t="b">
        <v>0</v>
      </c>
      <c r="Q4041" t="s">
        <v>8269</v>
      </c>
    </row>
    <row r="4042" spans="1:17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s="9">
        <f t="shared" si="189"/>
        <v>42144.231527777782</v>
      </c>
      <c r="L4042" s="9">
        <f t="shared" si="190"/>
        <v>42203.125</v>
      </c>
      <c r="M4042" s="10">
        <f t="shared" si="191"/>
        <v>2015</v>
      </c>
      <c r="N4042" t="b">
        <v>0</v>
      </c>
      <c r="O4042">
        <v>2</v>
      </c>
      <c r="P4042" t="b">
        <v>0</v>
      </c>
      <c r="Q4042" t="s">
        <v>8269</v>
      </c>
    </row>
    <row r="4043" spans="1:17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s="9">
        <f t="shared" si="189"/>
        <v>42559.474004629628</v>
      </c>
      <c r="L4043" s="9">
        <f t="shared" si="190"/>
        <v>42619.474004629628</v>
      </c>
      <c r="M4043" s="10">
        <f t="shared" si="191"/>
        <v>2016</v>
      </c>
      <c r="N4043" t="b">
        <v>0</v>
      </c>
      <c r="O4043">
        <v>2</v>
      </c>
      <c r="P4043" t="b">
        <v>0</v>
      </c>
      <c r="Q4043" t="s">
        <v>8269</v>
      </c>
    </row>
    <row r="4044" spans="1:17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s="9">
        <f t="shared" si="189"/>
        <v>41995.084074074075</v>
      </c>
      <c r="L4044" s="9">
        <f t="shared" si="190"/>
        <v>42024.802777777775</v>
      </c>
      <c r="M4044" s="10">
        <f t="shared" si="191"/>
        <v>2015</v>
      </c>
      <c r="N4044" t="b">
        <v>0</v>
      </c>
      <c r="O4044">
        <v>3</v>
      </c>
      <c r="P4044" t="b">
        <v>0</v>
      </c>
      <c r="Q4044" t="s">
        <v>8269</v>
      </c>
    </row>
    <row r="4045" spans="1:17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s="9">
        <f t="shared" si="189"/>
        <v>41948.957465277781</v>
      </c>
      <c r="L4045" s="9">
        <f t="shared" si="190"/>
        <v>41963.957465277781</v>
      </c>
      <c r="M4045" s="10">
        <f t="shared" si="191"/>
        <v>2014</v>
      </c>
      <c r="N4045" t="b">
        <v>0</v>
      </c>
      <c r="O4045">
        <v>0</v>
      </c>
      <c r="P4045" t="b">
        <v>0</v>
      </c>
      <c r="Q4045" t="s">
        <v>8269</v>
      </c>
    </row>
    <row r="4046" spans="1:17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s="9">
        <f t="shared" si="189"/>
        <v>42074.219699074078</v>
      </c>
      <c r="L4046" s="9">
        <f t="shared" si="190"/>
        <v>42104.208333333328</v>
      </c>
      <c r="M4046" s="10">
        <f t="shared" si="191"/>
        <v>2015</v>
      </c>
      <c r="N4046" t="b">
        <v>0</v>
      </c>
      <c r="O4046">
        <v>4</v>
      </c>
      <c r="P4046" t="b">
        <v>0</v>
      </c>
      <c r="Q4046" t="s">
        <v>8269</v>
      </c>
    </row>
    <row r="4047" spans="1:17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s="9">
        <f t="shared" si="189"/>
        <v>41842.201261574075</v>
      </c>
      <c r="L4047" s="9">
        <f t="shared" si="190"/>
        <v>41872.201261574075</v>
      </c>
      <c r="M4047" s="10">
        <f t="shared" si="191"/>
        <v>2014</v>
      </c>
      <c r="N4047" t="b">
        <v>0</v>
      </c>
      <c r="O4047">
        <v>1</v>
      </c>
      <c r="P4047" t="b">
        <v>0</v>
      </c>
      <c r="Q4047" t="s">
        <v>8269</v>
      </c>
    </row>
    <row r="4048" spans="1:17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s="9">
        <f t="shared" si="189"/>
        <v>41904.650578703702</v>
      </c>
      <c r="L4048" s="9">
        <f t="shared" si="190"/>
        <v>41934.650578703702</v>
      </c>
      <c r="M4048" s="10">
        <f t="shared" si="191"/>
        <v>2014</v>
      </c>
      <c r="N4048" t="b">
        <v>0</v>
      </c>
      <c r="O4048">
        <v>12</v>
      </c>
      <c r="P4048" t="b">
        <v>0</v>
      </c>
      <c r="Q4048" t="s">
        <v>8269</v>
      </c>
    </row>
    <row r="4049" spans="1:17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s="9">
        <f t="shared" si="189"/>
        <v>41991.022488425922</v>
      </c>
      <c r="L4049" s="9">
        <f t="shared" si="190"/>
        <v>42015.041666666672</v>
      </c>
      <c r="M4049" s="10">
        <f t="shared" si="191"/>
        <v>2015</v>
      </c>
      <c r="N4049" t="b">
        <v>0</v>
      </c>
      <c r="O4049">
        <v>4</v>
      </c>
      <c r="P4049" t="b">
        <v>0</v>
      </c>
      <c r="Q4049" t="s">
        <v>8269</v>
      </c>
    </row>
    <row r="4050" spans="1:17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s="9">
        <f t="shared" si="189"/>
        <v>42436.509108796294</v>
      </c>
      <c r="L4050" s="9">
        <f t="shared" si="190"/>
        <v>42471.467442129629</v>
      </c>
      <c r="M4050" s="10">
        <f t="shared" si="191"/>
        <v>2016</v>
      </c>
      <c r="N4050" t="b">
        <v>0</v>
      </c>
      <c r="O4050">
        <v>91</v>
      </c>
      <c r="P4050" t="b">
        <v>0</v>
      </c>
      <c r="Q4050" t="s">
        <v>8269</v>
      </c>
    </row>
    <row r="4051" spans="1:17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s="9">
        <f t="shared" si="189"/>
        <v>42169.958506944444</v>
      </c>
      <c r="L4051" s="9">
        <f t="shared" si="190"/>
        <v>42199.958506944444</v>
      </c>
      <c r="M4051" s="10">
        <f t="shared" si="191"/>
        <v>2015</v>
      </c>
      <c r="N4051" t="b">
        <v>0</v>
      </c>
      <c r="O4051">
        <v>1</v>
      </c>
      <c r="P4051" t="b">
        <v>0</v>
      </c>
      <c r="Q4051" t="s">
        <v>8269</v>
      </c>
    </row>
    <row r="4052" spans="1:17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s="9">
        <f t="shared" si="189"/>
        <v>41905.636469907404</v>
      </c>
      <c r="L4052" s="9">
        <f t="shared" si="190"/>
        <v>41935.636469907404</v>
      </c>
      <c r="M4052" s="10">
        <f t="shared" si="191"/>
        <v>2014</v>
      </c>
      <c r="N4052" t="b">
        <v>0</v>
      </c>
      <c r="O4052">
        <v>1</v>
      </c>
      <c r="P4052" t="b">
        <v>0</v>
      </c>
      <c r="Q4052" t="s">
        <v>8269</v>
      </c>
    </row>
    <row r="4053" spans="1:17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s="9">
        <f t="shared" si="189"/>
        <v>41761.810150462967</v>
      </c>
      <c r="L4053" s="9">
        <f t="shared" si="190"/>
        <v>41768.286805555559</v>
      </c>
      <c r="M4053" s="10">
        <f t="shared" si="191"/>
        <v>2014</v>
      </c>
      <c r="N4053" t="b">
        <v>0</v>
      </c>
      <c r="O4053">
        <v>0</v>
      </c>
      <c r="P4053" t="b">
        <v>0</v>
      </c>
      <c r="Q4053" t="s">
        <v>8269</v>
      </c>
    </row>
    <row r="4054" spans="1:17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s="9">
        <f t="shared" si="189"/>
        <v>41865.878657407404</v>
      </c>
      <c r="L4054" s="9">
        <f t="shared" si="190"/>
        <v>41925.878657407404</v>
      </c>
      <c r="M4054" s="10">
        <f t="shared" si="191"/>
        <v>2014</v>
      </c>
      <c r="N4054" t="b">
        <v>0</v>
      </c>
      <c r="O4054">
        <v>13</v>
      </c>
      <c r="P4054" t="b">
        <v>0</v>
      </c>
      <c r="Q4054" t="s">
        <v>8269</v>
      </c>
    </row>
    <row r="4055" spans="1:17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s="9">
        <f t="shared" si="189"/>
        <v>41928.690138888887</v>
      </c>
      <c r="L4055" s="9">
        <f t="shared" si="190"/>
        <v>41958.833333333328</v>
      </c>
      <c r="M4055" s="10">
        <f t="shared" si="191"/>
        <v>2014</v>
      </c>
      <c r="N4055" t="b">
        <v>0</v>
      </c>
      <c r="O4055">
        <v>2</v>
      </c>
      <c r="P4055" t="b">
        <v>0</v>
      </c>
      <c r="Q4055" t="s">
        <v>8269</v>
      </c>
    </row>
    <row r="4056" spans="1:17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s="9">
        <f t="shared" si="189"/>
        <v>42613.841261574074</v>
      </c>
      <c r="L4056" s="9">
        <f t="shared" si="190"/>
        <v>42644.166666666672</v>
      </c>
      <c r="M4056" s="10">
        <f t="shared" si="191"/>
        <v>2016</v>
      </c>
      <c r="N4056" t="b">
        <v>0</v>
      </c>
      <c r="O4056">
        <v>0</v>
      </c>
      <c r="P4056" t="b">
        <v>0</v>
      </c>
      <c r="Q4056" t="s">
        <v>8269</v>
      </c>
    </row>
    <row r="4057" spans="1:17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s="9">
        <f t="shared" si="189"/>
        <v>41779.648506944446</v>
      </c>
      <c r="L4057" s="9">
        <f t="shared" si="190"/>
        <v>41809.648506944446</v>
      </c>
      <c r="M4057" s="10">
        <f t="shared" si="191"/>
        <v>2014</v>
      </c>
      <c r="N4057" t="b">
        <v>0</v>
      </c>
      <c r="O4057">
        <v>21</v>
      </c>
      <c r="P4057" t="b">
        <v>0</v>
      </c>
      <c r="Q4057" t="s">
        <v>8269</v>
      </c>
    </row>
    <row r="4058" spans="1:17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s="9">
        <f t="shared" si="189"/>
        <v>42534.933321759265</v>
      </c>
      <c r="L4058" s="9">
        <f t="shared" si="190"/>
        <v>42554.832638888889</v>
      </c>
      <c r="M4058" s="10">
        <f t="shared" si="191"/>
        <v>2016</v>
      </c>
      <c r="N4058" t="b">
        <v>0</v>
      </c>
      <c r="O4058">
        <v>9</v>
      </c>
      <c r="P4058" t="b">
        <v>0</v>
      </c>
      <c r="Q4058" t="s">
        <v>8269</v>
      </c>
    </row>
    <row r="4059" spans="1:17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s="9">
        <f t="shared" si="189"/>
        <v>42310.968518518523</v>
      </c>
      <c r="L4059" s="9">
        <f t="shared" si="190"/>
        <v>42333.958333333328</v>
      </c>
      <c r="M4059" s="10">
        <f t="shared" si="191"/>
        <v>2015</v>
      </c>
      <c r="N4059" t="b">
        <v>0</v>
      </c>
      <c r="O4059">
        <v>6</v>
      </c>
      <c r="P4059" t="b">
        <v>0</v>
      </c>
      <c r="Q4059" t="s">
        <v>8269</v>
      </c>
    </row>
    <row r="4060" spans="1:17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s="9">
        <f t="shared" si="189"/>
        <v>42446.060694444444</v>
      </c>
      <c r="L4060" s="9">
        <f t="shared" si="190"/>
        <v>42461.165972222225</v>
      </c>
      <c r="M4060" s="10">
        <f t="shared" si="191"/>
        <v>2016</v>
      </c>
      <c r="N4060" t="b">
        <v>0</v>
      </c>
      <c r="O4060">
        <v>4</v>
      </c>
      <c r="P4060" t="b">
        <v>0</v>
      </c>
      <c r="Q4060" t="s">
        <v>8269</v>
      </c>
    </row>
    <row r="4061" spans="1:17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s="9">
        <f t="shared" si="189"/>
        <v>41866.640648148146</v>
      </c>
      <c r="L4061" s="9">
        <f t="shared" si="190"/>
        <v>41898.125</v>
      </c>
      <c r="M4061" s="10">
        <f t="shared" si="191"/>
        <v>2014</v>
      </c>
      <c r="N4061" t="b">
        <v>0</v>
      </c>
      <c r="O4061">
        <v>7</v>
      </c>
      <c r="P4061" t="b">
        <v>0</v>
      </c>
      <c r="Q4061" t="s">
        <v>8269</v>
      </c>
    </row>
    <row r="4062" spans="1:17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s="9">
        <f t="shared" si="189"/>
        <v>41779.695092592592</v>
      </c>
      <c r="L4062" s="9">
        <f t="shared" si="190"/>
        <v>41813.666666666664</v>
      </c>
      <c r="M4062" s="10">
        <f t="shared" si="191"/>
        <v>2014</v>
      </c>
      <c r="N4062" t="b">
        <v>0</v>
      </c>
      <c r="O4062">
        <v>5</v>
      </c>
      <c r="P4062" t="b">
        <v>0</v>
      </c>
      <c r="Q4062" t="s">
        <v>8269</v>
      </c>
    </row>
    <row r="4063" spans="1:17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s="9">
        <f t="shared" si="189"/>
        <v>42421.141469907408</v>
      </c>
      <c r="L4063" s="9">
        <f t="shared" si="190"/>
        <v>42481.099803240737</v>
      </c>
      <c r="M4063" s="10">
        <f t="shared" si="191"/>
        <v>2016</v>
      </c>
      <c r="N4063" t="b">
        <v>0</v>
      </c>
      <c r="O4063">
        <v>0</v>
      </c>
      <c r="P4063" t="b">
        <v>0</v>
      </c>
      <c r="Q4063" t="s">
        <v>8269</v>
      </c>
    </row>
    <row r="4064" spans="1:17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s="9">
        <f t="shared" si="189"/>
        <v>42523.739212962959</v>
      </c>
      <c r="L4064" s="9">
        <f t="shared" si="190"/>
        <v>42553.739212962959</v>
      </c>
      <c r="M4064" s="10">
        <f t="shared" si="191"/>
        <v>2016</v>
      </c>
      <c r="N4064" t="b">
        <v>0</v>
      </c>
      <c r="O4064">
        <v>3</v>
      </c>
      <c r="P4064" t="b">
        <v>0</v>
      </c>
      <c r="Q4064" t="s">
        <v>8269</v>
      </c>
    </row>
    <row r="4065" spans="1:17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s="9">
        <f t="shared" si="189"/>
        <v>41787.681527777779</v>
      </c>
      <c r="L4065" s="9">
        <f t="shared" si="190"/>
        <v>41817.681527777779</v>
      </c>
      <c r="M4065" s="10">
        <f t="shared" si="191"/>
        <v>2014</v>
      </c>
      <c r="N4065" t="b">
        <v>0</v>
      </c>
      <c r="O4065">
        <v>9</v>
      </c>
      <c r="P4065" t="b">
        <v>0</v>
      </c>
      <c r="Q4065" t="s">
        <v>8269</v>
      </c>
    </row>
    <row r="4066" spans="1:17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s="9">
        <f t="shared" si="189"/>
        <v>42093.588263888887</v>
      </c>
      <c r="L4066" s="9">
        <f t="shared" si="190"/>
        <v>42123.588263888887</v>
      </c>
      <c r="M4066" s="10">
        <f t="shared" si="191"/>
        <v>2015</v>
      </c>
      <c r="N4066" t="b">
        <v>0</v>
      </c>
      <c r="O4066">
        <v>6</v>
      </c>
      <c r="P4066" t="b">
        <v>0</v>
      </c>
      <c r="Q4066" t="s">
        <v>8269</v>
      </c>
    </row>
    <row r="4067" spans="1:17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s="9">
        <f t="shared" si="189"/>
        <v>41833.951516203706</v>
      </c>
      <c r="L4067" s="9">
        <f t="shared" si="190"/>
        <v>41863.951516203706</v>
      </c>
      <c r="M4067" s="10">
        <f t="shared" si="191"/>
        <v>2014</v>
      </c>
      <c r="N4067" t="b">
        <v>0</v>
      </c>
      <c r="O4067">
        <v>4</v>
      </c>
      <c r="P4067" t="b">
        <v>0</v>
      </c>
      <c r="Q4067" t="s">
        <v>8269</v>
      </c>
    </row>
    <row r="4068" spans="1:17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s="9">
        <f t="shared" si="189"/>
        <v>42479.039212962962</v>
      </c>
      <c r="L4068" s="9">
        <f t="shared" si="190"/>
        <v>42509.039212962962</v>
      </c>
      <c r="M4068" s="10">
        <f t="shared" si="191"/>
        <v>2016</v>
      </c>
      <c r="N4068" t="b">
        <v>0</v>
      </c>
      <c r="O4068">
        <v>1</v>
      </c>
      <c r="P4068" t="b">
        <v>0</v>
      </c>
      <c r="Q4068" t="s">
        <v>8269</v>
      </c>
    </row>
    <row r="4069" spans="1:17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s="9">
        <f t="shared" si="189"/>
        <v>42235.117476851854</v>
      </c>
      <c r="L4069" s="9">
        <f t="shared" si="190"/>
        <v>42275.117476851854</v>
      </c>
      <c r="M4069" s="10">
        <f t="shared" si="191"/>
        <v>2015</v>
      </c>
      <c r="N4069" t="b">
        <v>0</v>
      </c>
      <c r="O4069">
        <v>17</v>
      </c>
      <c r="P4069" t="b">
        <v>0</v>
      </c>
      <c r="Q4069" t="s">
        <v>8269</v>
      </c>
    </row>
    <row r="4070" spans="1:17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s="9">
        <f t="shared" si="189"/>
        <v>42718.963599537034</v>
      </c>
      <c r="L4070" s="9">
        <f t="shared" si="190"/>
        <v>42748.961805555555</v>
      </c>
      <c r="M4070" s="10">
        <f t="shared" si="191"/>
        <v>2017</v>
      </c>
      <c r="N4070" t="b">
        <v>0</v>
      </c>
      <c r="O4070">
        <v>1</v>
      </c>
      <c r="P4070" t="b">
        <v>0</v>
      </c>
      <c r="Q4070" t="s">
        <v>8269</v>
      </c>
    </row>
    <row r="4071" spans="1:17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s="9">
        <f t="shared" si="189"/>
        <v>42022.661527777775</v>
      </c>
      <c r="L4071" s="9">
        <f t="shared" si="190"/>
        <v>42063.5</v>
      </c>
      <c r="M4071" s="10">
        <f t="shared" si="191"/>
        <v>2015</v>
      </c>
      <c r="N4071" t="b">
        <v>0</v>
      </c>
      <c r="O4071">
        <v>13</v>
      </c>
      <c r="P4071" t="b">
        <v>0</v>
      </c>
      <c r="Q4071" t="s">
        <v>8269</v>
      </c>
    </row>
    <row r="4072" spans="1:17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s="9">
        <f t="shared" si="189"/>
        <v>42031.666898148149</v>
      </c>
      <c r="L4072" s="9">
        <f t="shared" si="190"/>
        <v>42064.125</v>
      </c>
      <c r="M4072" s="10">
        <f t="shared" si="191"/>
        <v>2015</v>
      </c>
      <c r="N4072" t="b">
        <v>0</v>
      </c>
      <c r="O4072">
        <v>6</v>
      </c>
      <c r="P4072" t="b">
        <v>0</v>
      </c>
      <c r="Q4072" t="s">
        <v>8269</v>
      </c>
    </row>
    <row r="4073" spans="1:17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s="9">
        <f t="shared" si="189"/>
        <v>42700.804756944446</v>
      </c>
      <c r="L4073" s="9">
        <f t="shared" si="190"/>
        <v>42730.804756944446</v>
      </c>
      <c r="M4073" s="10">
        <f t="shared" si="191"/>
        <v>2016</v>
      </c>
      <c r="N4073" t="b">
        <v>0</v>
      </c>
      <c r="O4073">
        <v>0</v>
      </c>
      <c r="P4073" t="b">
        <v>0</v>
      </c>
      <c r="Q4073" t="s">
        <v>8269</v>
      </c>
    </row>
    <row r="4074" spans="1:17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s="9">
        <f t="shared" si="189"/>
        <v>41812.77443287037</v>
      </c>
      <c r="L4074" s="9">
        <f t="shared" si="190"/>
        <v>41872.77443287037</v>
      </c>
      <c r="M4074" s="10">
        <f t="shared" si="191"/>
        <v>2014</v>
      </c>
      <c r="N4074" t="b">
        <v>0</v>
      </c>
      <c r="O4074">
        <v>2</v>
      </c>
      <c r="P4074" t="b">
        <v>0</v>
      </c>
      <c r="Q4074" t="s">
        <v>8269</v>
      </c>
    </row>
    <row r="4075" spans="1:17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s="9">
        <f t="shared" si="189"/>
        <v>42078.34520833334</v>
      </c>
      <c r="L4075" s="9">
        <f t="shared" si="190"/>
        <v>42133.166666666672</v>
      </c>
      <c r="M4075" s="10">
        <f t="shared" si="191"/>
        <v>2015</v>
      </c>
      <c r="N4075" t="b">
        <v>0</v>
      </c>
      <c r="O4075">
        <v>2</v>
      </c>
      <c r="P4075" t="b">
        <v>0</v>
      </c>
      <c r="Q4075" t="s">
        <v>8269</v>
      </c>
    </row>
    <row r="4076" spans="1:17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s="9">
        <f t="shared" si="189"/>
        <v>42283.552951388891</v>
      </c>
      <c r="L4076" s="9">
        <f t="shared" si="190"/>
        <v>42313.594618055555</v>
      </c>
      <c r="M4076" s="10">
        <f t="shared" si="191"/>
        <v>2015</v>
      </c>
      <c r="N4076" t="b">
        <v>0</v>
      </c>
      <c r="O4076">
        <v>21</v>
      </c>
      <c r="P4076" t="b">
        <v>0</v>
      </c>
      <c r="Q4076" t="s">
        <v>8269</v>
      </c>
    </row>
    <row r="4077" spans="1:17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s="9">
        <f t="shared" si="189"/>
        <v>41779.045937499999</v>
      </c>
      <c r="L4077" s="9">
        <f t="shared" si="190"/>
        <v>41820.727777777778</v>
      </c>
      <c r="M4077" s="10">
        <f t="shared" si="191"/>
        <v>2014</v>
      </c>
      <c r="N4077" t="b">
        <v>0</v>
      </c>
      <c r="O4077">
        <v>13</v>
      </c>
      <c r="P4077" t="b">
        <v>0</v>
      </c>
      <c r="Q4077" t="s">
        <v>8269</v>
      </c>
    </row>
    <row r="4078" spans="1:17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s="9">
        <f t="shared" si="189"/>
        <v>41905.795706018522</v>
      </c>
      <c r="L4078" s="9">
        <f t="shared" si="190"/>
        <v>41933.82708333333</v>
      </c>
      <c r="M4078" s="10">
        <f t="shared" si="191"/>
        <v>2014</v>
      </c>
      <c r="N4078" t="b">
        <v>0</v>
      </c>
      <c r="O4078">
        <v>0</v>
      </c>
      <c r="P4078" t="b">
        <v>0</v>
      </c>
      <c r="Q4078" t="s">
        <v>8269</v>
      </c>
    </row>
    <row r="4079" spans="1:17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s="9">
        <f t="shared" si="189"/>
        <v>42695.7105787037</v>
      </c>
      <c r="L4079" s="9">
        <f t="shared" si="190"/>
        <v>42725.7105787037</v>
      </c>
      <c r="M4079" s="10">
        <f t="shared" si="191"/>
        <v>2016</v>
      </c>
      <c r="N4079" t="b">
        <v>0</v>
      </c>
      <c r="O4079">
        <v>6</v>
      </c>
      <c r="P4079" t="b">
        <v>0</v>
      </c>
      <c r="Q4079" t="s">
        <v>8269</v>
      </c>
    </row>
    <row r="4080" spans="1:17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s="9">
        <f t="shared" si="189"/>
        <v>42732.787523148145</v>
      </c>
      <c r="L4080" s="9">
        <f t="shared" si="190"/>
        <v>42762.787523148145</v>
      </c>
      <c r="M4080" s="10">
        <f t="shared" si="191"/>
        <v>2017</v>
      </c>
      <c r="N4080" t="b">
        <v>0</v>
      </c>
      <c r="O4080">
        <v>0</v>
      </c>
      <c r="P4080" t="b">
        <v>0</v>
      </c>
      <c r="Q4080" t="s">
        <v>8269</v>
      </c>
    </row>
    <row r="4081" spans="1:17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s="9">
        <f t="shared" si="189"/>
        <v>42510.938900462963</v>
      </c>
      <c r="L4081" s="9">
        <f t="shared" si="190"/>
        <v>42540.938900462963</v>
      </c>
      <c r="M4081" s="10">
        <f t="shared" si="191"/>
        <v>2016</v>
      </c>
      <c r="N4081" t="b">
        <v>0</v>
      </c>
      <c r="O4081">
        <v>1</v>
      </c>
      <c r="P4081" t="b">
        <v>0</v>
      </c>
      <c r="Q4081" t="s">
        <v>8269</v>
      </c>
    </row>
    <row r="4082" spans="1:17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s="9">
        <f t="shared" si="189"/>
        <v>42511.698101851856</v>
      </c>
      <c r="L4082" s="9">
        <f t="shared" si="190"/>
        <v>42535.787500000006</v>
      </c>
      <c r="M4082" s="10">
        <f t="shared" si="191"/>
        <v>2016</v>
      </c>
      <c r="N4082" t="b">
        <v>0</v>
      </c>
      <c r="O4082">
        <v>0</v>
      </c>
      <c r="P4082" t="b">
        <v>0</v>
      </c>
      <c r="Q4082" t="s">
        <v>8269</v>
      </c>
    </row>
    <row r="4083" spans="1:17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s="9">
        <f t="shared" si="189"/>
        <v>42041.581307870365</v>
      </c>
      <c r="L4083" s="9">
        <f t="shared" si="190"/>
        <v>42071.539641203708</v>
      </c>
      <c r="M4083" s="10">
        <f t="shared" si="191"/>
        <v>2015</v>
      </c>
      <c r="N4083" t="b">
        <v>0</v>
      </c>
      <c r="O4083">
        <v>12</v>
      </c>
      <c r="P4083" t="b">
        <v>0</v>
      </c>
      <c r="Q4083" t="s">
        <v>8269</v>
      </c>
    </row>
    <row r="4084" spans="1:17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s="9">
        <f t="shared" si="189"/>
        <v>42307.189270833333</v>
      </c>
      <c r="L4084" s="9">
        <f t="shared" si="190"/>
        <v>42322.958333333328</v>
      </c>
      <c r="M4084" s="10">
        <f t="shared" si="191"/>
        <v>2015</v>
      </c>
      <c r="N4084" t="b">
        <v>0</v>
      </c>
      <c r="O4084">
        <v>2</v>
      </c>
      <c r="P4084" t="b">
        <v>0</v>
      </c>
      <c r="Q4084" t="s">
        <v>8269</v>
      </c>
    </row>
    <row r="4085" spans="1:17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s="9">
        <f t="shared" si="189"/>
        <v>42353.761759259258</v>
      </c>
      <c r="L4085" s="9">
        <f t="shared" si="190"/>
        <v>42383.761759259258</v>
      </c>
      <c r="M4085" s="10">
        <f t="shared" si="191"/>
        <v>2016</v>
      </c>
      <c r="N4085" t="b">
        <v>0</v>
      </c>
      <c r="O4085">
        <v>6</v>
      </c>
      <c r="P4085" t="b">
        <v>0</v>
      </c>
      <c r="Q4085" t="s">
        <v>8269</v>
      </c>
    </row>
    <row r="4086" spans="1:17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s="9">
        <f t="shared" si="189"/>
        <v>42622.436412037037</v>
      </c>
      <c r="L4086" s="9">
        <f t="shared" si="190"/>
        <v>42652.436412037037</v>
      </c>
      <c r="M4086" s="10">
        <f t="shared" si="191"/>
        <v>2016</v>
      </c>
      <c r="N4086" t="b">
        <v>0</v>
      </c>
      <c r="O4086">
        <v>1</v>
      </c>
      <c r="P4086" t="b">
        <v>0</v>
      </c>
      <c r="Q4086" t="s">
        <v>8269</v>
      </c>
    </row>
    <row r="4087" spans="1:17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s="9">
        <f t="shared" si="189"/>
        <v>42058.603877314818</v>
      </c>
      <c r="L4087" s="9">
        <f t="shared" si="190"/>
        <v>42087.165972222225</v>
      </c>
      <c r="M4087" s="10">
        <f t="shared" si="191"/>
        <v>2015</v>
      </c>
      <c r="N4087" t="b">
        <v>0</v>
      </c>
      <c r="O4087">
        <v>1</v>
      </c>
      <c r="P4087" t="b">
        <v>0</v>
      </c>
      <c r="Q4087" t="s">
        <v>8269</v>
      </c>
    </row>
    <row r="4088" spans="1:17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s="9">
        <f t="shared" si="189"/>
        <v>42304.940960648149</v>
      </c>
      <c r="L4088" s="9">
        <f t="shared" si="190"/>
        <v>42329.166666666672</v>
      </c>
      <c r="M4088" s="10">
        <f t="shared" si="191"/>
        <v>2015</v>
      </c>
      <c r="N4088" t="b">
        <v>0</v>
      </c>
      <c r="O4088">
        <v>5</v>
      </c>
      <c r="P4088" t="b">
        <v>0</v>
      </c>
      <c r="Q4088" t="s">
        <v>8269</v>
      </c>
    </row>
    <row r="4089" spans="1:17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s="9">
        <f t="shared" si="189"/>
        <v>42538.742893518516</v>
      </c>
      <c r="L4089" s="9">
        <f t="shared" si="190"/>
        <v>42568.742893518516</v>
      </c>
      <c r="M4089" s="10">
        <f t="shared" si="191"/>
        <v>2016</v>
      </c>
      <c r="N4089" t="b">
        <v>0</v>
      </c>
      <c r="O4089">
        <v>0</v>
      </c>
      <c r="P4089" t="b">
        <v>0</v>
      </c>
      <c r="Q4089" t="s">
        <v>8269</v>
      </c>
    </row>
    <row r="4090" spans="1:17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s="9">
        <f t="shared" si="189"/>
        <v>41990.612546296295</v>
      </c>
      <c r="L4090" s="9">
        <f t="shared" si="190"/>
        <v>42020.434722222228</v>
      </c>
      <c r="M4090" s="10">
        <f t="shared" si="191"/>
        <v>2015</v>
      </c>
      <c r="N4090" t="b">
        <v>0</v>
      </c>
      <c r="O4090">
        <v>3</v>
      </c>
      <c r="P4090" t="b">
        <v>0</v>
      </c>
      <c r="Q4090" t="s">
        <v>8269</v>
      </c>
    </row>
    <row r="4091" spans="1:17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s="9">
        <f t="shared" si="189"/>
        <v>42122.732499999998</v>
      </c>
      <c r="L4091" s="9">
        <f t="shared" si="190"/>
        <v>42155.732638888891</v>
      </c>
      <c r="M4091" s="10">
        <f t="shared" si="191"/>
        <v>2015</v>
      </c>
      <c r="N4091" t="b">
        <v>0</v>
      </c>
      <c r="O4091">
        <v>8</v>
      </c>
      <c r="P4091" t="b">
        <v>0</v>
      </c>
      <c r="Q4091" t="s">
        <v>8269</v>
      </c>
    </row>
    <row r="4092" spans="1:17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s="9">
        <f t="shared" si="189"/>
        <v>42209.67288194444</v>
      </c>
      <c r="L4092" s="9">
        <f t="shared" si="190"/>
        <v>42223.625</v>
      </c>
      <c r="M4092" s="10">
        <f t="shared" si="191"/>
        <v>2015</v>
      </c>
      <c r="N4092" t="b">
        <v>0</v>
      </c>
      <c r="O4092">
        <v>3</v>
      </c>
      <c r="P4092" t="b">
        <v>0</v>
      </c>
      <c r="Q4092" t="s">
        <v>8269</v>
      </c>
    </row>
    <row r="4093" spans="1:17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s="9">
        <f t="shared" si="189"/>
        <v>41990.506377314814</v>
      </c>
      <c r="L4093" s="9">
        <f t="shared" si="190"/>
        <v>42020.506377314814</v>
      </c>
      <c r="M4093" s="10">
        <f t="shared" si="191"/>
        <v>2015</v>
      </c>
      <c r="N4093" t="b">
        <v>0</v>
      </c>
      <c r="O4093">
        <v>8</v>
      </c>
      <c r="P4093" t="b">
        <v>0</v>
      </c>
      <c r="Q4093" t="s">
        <v>8269</v>
      </c>
    </row>
    <row r="4094" spans="1:17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s="9">
        <f t="shared" si="189"/>
        <v>42039.194988425923</v>
      </c>
      <c r="L4094" s="9">
        <f t="shared" si="190"/>
        <v>42099.153321759266</v>
      </c>
      <c r="M4094" s="10">
        <f t="shared" si="191"/>
        <v>2015</v>
      </c>
      <c r="N4094" t="b">
        <v>0</v>
      </c>
      <c r="O4094">
        <v>1</v>
      </c>
      <c r="P4094" t="b">
        <v>0</v>
      </c>
      <c r="Q4094" t="s">
        <v>8269</v>
      </c>
    </row>
    <row r="4095" spans="1:17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s="9">
        <f t="shared" si="189"/>
        <v>42178.815891203703</v>
      </c>
      <c r="L4095" s="9">
        <f t="shared" si="190"/>
        <v>42238.815891203703</v>
      </c>
      <c r="M4095" s="10">
        <f t="shared" si="191"/>
        <v>2015</v>
      </c>
      <c r="N4095" t="b">
        <v>0</v>
      </c>
      <c r="O4095">
        <v>4</v>
      </c>
      <c r="P4095" t="b">
        <v>0</v>
      </c>
      <c r="Q4095" t="s">
        <v>8269</v>
      </c>
    </row>
    <row r="4096" spans="1:17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s="9">
        <f t="shared" si="189"/>
        <v>41890.086805555555</v>
      </c>
      <c r="L4096" s="9">
        <f t="shared" si="190"/>
        <v>41934.207638888889</v>
      </c>
      <c r="M4096" s="10">
        <f t="shared" si="191"/>
        <v>2014</v>
      </c>
      <c r="N4096" t="b">
        <v>0</v>
      </c>
      <c r="O4096">
        <v>8</v>
      </c>
      <c r="P4096" t="b">
        <v>0</v>
      </c>
      <c r="Q4096" t="s">
        <v>8269</v>
      </c>
    </row>
    <row r="4097" spans="1:17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s="9">
        <f t="shared" si="189"/>
        <v>42693.031828703708</v>
      </c>
      <c r="L4097" s="9">
        <f t="shared" si="190"/>
        <v>42723.031828703708</v>
      </c>
      <c r="M4097" s="10">
        <f t="shared" si="191"/>
        <v>2016</v>
      </c>
      <c r="N4097" t="b">
        <v>0</v>
      </c>
      <c r="O4097">
        <v>1</v>
      </c>
      <c r="P4097" t="b">
        <v>0</v>
      </c>
      <c r="Q4097" t="s">
        <v>8269</v>
      </c>
    </row>
    <row r="4098" spans="1:17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s="9">
        <f t="shared" si="189"/>
        <v>42750.530312499999</v>
      </c>
      <c r="L4098" s="9">
        <f t="shared" si="190"/>
        <v>42794.368749999994</v>
      </c>
      <c r="M4098" s="10">
        <f t="shared" si="191"/>
        <v>2017</v>
      </c>
      <c r="N4098" t="b">
        <v>0</v>
      </c>
      <c r="O4098">
        <v>5</v>
      </c>
      <c r="P4098" t="b">
        <v>0</v>
      </c>
      <c r="Q4098" t="s">
        <v>8269</v>
      </c>
    </row>
    <row r="4099" spans="1:17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s="9">
        <f t="shared" ref="K4099:K4115" si="192">(((J4099/60)/60)/24)+DATE(1970,1,1)</f>
        <v>42344.824502314819</v>
      </c>
      <c r="L4099" s="9">
        <f t="shared" ref="L4099:L4115" si="193">(((I4099/60)/60)/24)+DATE(1970,1,1)</f>
        <v>42400.996527777781</v>
      </c>
      <c r="M4099" s="10">
        <f t="shared" ref="M4099:M4115" si="194">YEAR(L4099)</f>
        <v>2016</v>
      </c>
      <c r="N4099" t="b">
        <v>0</v>
      </c>
      <c r="O4099">
        <v>0</v>
      </c>
      <c r="P4099" t="b">
        <v>0</v>
      </c>
      <c r="Q4099" t="s">
        <v>8269</v>
      </c>
    </row>
    <row r="4100" spans="1:17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s="9">
        <f t="shared" si="192"/>
        <v>42495.722187499996</v>
      </c>
      <c r="L4100" s="9">
        <f t="shared" si="193"/>
        <v>42525.722187499996</v>
      </c>
      <c r="M4100" s="10">
        <f t="shared" si="194"/>
        <v>2016</v>
      </c>
      <c r="N4100" t="b">
        <v>0</v>
      </c>
      <c r="O4100">
        <v>0</v>
      </c>
      <c r="P4100" t="b">
        <v>0</v>
      </c>
      <c r="Q4100" t="s">
        <v>8269</v>
      </c>
    </row>
    <row r="4101" spans="1:17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s="9">
        <f t="shared" si="192"/>
        <v>42570.850381944445</v>
      </c>
      <c r="L4101" s="9">
        <f t="shared" si="193"/>
        <v>42615.850381944445</v>
      </c>
      <c r="M4101" s="10">
        <f t="shared" si="194"/>
        <v>2016</v>
      </c>
      <c r="N4101" t="b">
        <v>0</v>
      </c>
      <c r="O4101">
        <v>1</v>
      </c>
      <c r="P4101" t="b">
        <v>0</v>
      </c>
      <c r="Q4101" t="s">
        <v>8269</v>
      </c>
    </row>
    <row r="4102" spans="1:17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s="9">
        <f t="shared" si="192"/>
        <v>41927.124884259261</v>
      </c>
      <c r="L4102" s="9">
        <f t="shared" si="193"/>
        <v>41937.124884259261</v>
      </c>
      <c r="M4102" s="10">
        <f t="shared" si="194"/>
        <v>2014</v>
      </c>
      <c r="N4102" t="b">
        <v>0</v>
      </c>
      <c r="O4102">
        <v>0</v>
      </c>
      <c r="P4102" t="b">
        <v>0</v>
      </c>
      <c r="Q4102" t="s">
        <v>8269</v>
      </c>
    </row>
    <row r="4103" spans="1:17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s="9">
        <f t="shared" si="192"/>
        <v>42730.903726851851</v>
      </c>
      <c r="L4103" s="9">
        <f t="shared" si="193"/>
        <v>42760.903726851851</v>
      </c>
      <c r="M4103" s="10">
        <f t="shared" si="194"/>
        <v>2017</v>
      </c>
      <c r="N4103" t="b">
        <v>0</v>
      </c>
      <c r="O4103">
        <v>0</v>
      </c>
      <c r="P4103" t="b">
        <v>0</v>
      </c>
      <c r="Q4103" t="s">
        <v>8269</v>
      </c>
    </row>
    <row r="4104" spans="1:17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s="9">
        <f t="shared" si="192"/>
        <v>42475.848067129627</v>
      </c>
      <c r="L4104" s="9">
        <f t="shared" si="193"/>
        <v>42505.848067129627</v>
      </c>
      <c r="M4104" s="10">
        <f t="shared" si="194"/>
        <v>2016</v>
      </c>
      <c r="N4104" t="b">
        <v>0</v>
      </c>
      <c r="O4104">
        <v>6</v>
      </c>
      <c r="P4104" t="b">
        <v>0</v>
      </c>
      <c r="Q4104" t="s">
        <v>8269</v>
      </c>
    </row>
    <row r="4105" spans="1:17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s="9">
        <f t="shared" si="192"/>
        <v>42188.83293981482</v>
      </c>
      <c r="L4105" s="9">
        <f t="shared" si="193"/>
        <v>42242.772222222222</v>
      </c>
      <c r="M4105" s="10">
        <f t="shared" si="194"/>
        <v>2015</v>
      </c>
      <c r="N4105" t="b">
        <v>0</v>
      </c>
      <c r="O4105">
        <v>6</v>
      </c>
      <c r="P4105" t="b">
        <v>0</v>
      </c>
      <c r="Q4105" t="s">
        <v>8269</v>
      </c>
    </row>
    <row r="4106" spans="1:17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s="9">
        <f t="shared" si="192"/>
        <v>42640.278171296297</v>
      </c>
      <c r="L4106" s="9">
        <f t="shared" si="193"/>
        <v>42670.278171296297</v>
      </c>
      <c r="M4106" s="10">
        <f t="shared" si="194"/>
        <v>2016</v>
      </c>
      <c r="N4106" t="b">
        <v>0</v>
      </c>
      <c r="O4106">
        <v>14</v>
      </c>
      <c r="P4106" t="b">
        <v>0</v>
      </c>
      <c r="Q4106" t="s">
        <v>8269</v>
      </c>
    </row>
    <row r="4107" spans="1:17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s="9">
        <f t="shared" si="192"/>
        <v>42697.010520833333</v>
      </c>
      <c r="L4107" s="9">
        <f t="shared" si="193"/>
        <v>42730.010520833333</v>
      </c>
      <c r="M4107" s="10">
        <f t="shared" si="194"/>
        <v>2016</v>
      </c>
      <c r="N4107" t="b">
        <v>0</v>
      </c>
      <c r="O4107">
        <v>6</v>
      </c>
      <c r="P4107" t="b">
        <v>0</v>
      </c>
      <c r="Q4107" t="s">
        <v>8269</v>
      </c>
    </row>
    <row r="4108" spans="1:17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s="9">
        <f t="shared" si="192"/>
        <v>42053.049375000002</v>
      </c>
      <c r="L4108" s="9">
        <f t="shared" si="193"/>
        <v>42096.041666666672</v>
      </c>
      <c r="M4108" s="10">
        <f t="shared" si="194"/>
        <v>2015</v>
      </c>
      <c r="N4108" t="b">
        <v>0</v>
      </c>
      <c r="O4108">
        <v>33</v>
      </c>
      <c r="P4108" t="b">
        <v>0</v>
      </c>
      <c r="Q4108" t="s">
        <v>8269</v>
      </c>
    </row>
    <row r="4109" spans="1:17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s="9">
        <f t="shared" si="192"/>
        <v>41883.916678240741</v>
      </c>
      <c r="L4109" s="9">
        <f t="shared" si="193"/>
        <v>41906.916678240741</v>
      </c>
      <c r="M4109" s="10">
        <f t="shared" si="194"/>
        <v>2014</v>
      </c>
      <c r="N4109" t="b">
        <v>0</v>
      </c>
      <c r="O4109">
        <v>4</v>
      </c>
      <c r="P4109" t="b">
        <v>0</v>
      </c>
      <c r="Q4109" t="s">
        <v>8269</v>
      </c>
    </row>
    <row r="4110" spans="1:17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s="9">
        <f t="shared" si="192"/>
        <v>42767.031678240746</v>
      </c>
      <c r="L4110" s="9">
        <f t="shared" si="193"/>
        <v>42797.208333333328</v>
      </c>
      <c r="M4110" s="10">
        <f t="shared" si="194"/>
        <v>2017</v>
      </c>
      <c r="N4110" t="b">
        <v>0</v>
      </c>
      <c r="O4110">
        <v>1</v>
      </c>
      <c r="P4110" t="b">
        <v>0</v>
      </c>
      <c r="Q4110" t="s">
        <v>8269</v>
      </c>
    </row>
    <row r="4111" spans="1:17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s="9">
        <f t="shared" si="192"/>
        <v>42307.539398148147</v>
      </c>
      <c r="L4111" s="9">
        <f t="shared" si="193"/>
        <v>42337.581064814818</v>
      </c>
      <c r="M4111" s="10">
        <f t="shared" si="194"/>
        <v>2015</v>
      </c>
      <c r="N4111" t="b">
        <v>0</v>
      </c>
      <c r="O4111">
        <v>0</v>
      </c>
      <c r="P4111" t="b">
        <v>0</v>
      </c>
      <c r="Q4111" t="s">
        <v>8269</v>
      </c>
    </row>
    <row r="4112" spans="1:17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s="9">
        <f t="shared" si="192"/>
        <v>42512.626747685179</v>
      </c>
      <c r="L4112" s="9">
        <f t="shared" si="193"/>
        <v>42572.626747685179</v>
      </c>
      <c r="M4112" s="10">
        <f t="shared" si="194"/>
        <v>2016</v>
      </c>
      <c r="N4112" t="b">
        <v>0</v>
      </c>
      <c r="O4112">
        <v>6</v>
      </c>
      <c r="P4112" t="b">
        <v>0</v>
      </c>
      <c r="Q4112" t="s">
        <v>8269</v>
      </c>
    </row>
    <row r="4113" spans="1:17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s="9">
        <f t="shared" si="192"/>
        <v>42029.135879629626</v>
      </c>
      <c r="L4113" s="9">
        <f t="shared" si="193"/>
        <v>42059.135879629626</v>
      </c>
      <c r="M4113" s="10">
        <f t="shared" si="194"/>
        <v>2015</v>
      </c>
      <c r="N4113" t="b">
        <v>0</v>
      </c>
      <c r="O4113">
        <v>6</v>
      </c>
      <c r="P4113" t="b">
        <v>0</v>
      </c>
      <c r="Q4113" t="s">
        <v>8269</v>
      </c>
    </row>
    <row r="4114" spans="1:17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s="9">
        <f t="shared" si="192"/>
        <v>42400.946597222224</v>
      </c>
      <c r="L4114" s="9">
        <f t="shared" si="193"/>
        <v>42428</v>
      </c>
      <c r="M4114" s="10">
        <f t="shared" si="194"/>
        <v>2016</v>
      </c>
      <c r="N4114" t="b">
        <v>0</v>
      </c>
      <c r="O4114">
        <v>1</v>
      </c>
      <c r="P4114" t="b">
        <v>0</v>
      </c>
      <c r="Q4114" t="s">
        <v>8269</v>
      </c>
    </row>
    <row r="4115" spans="1:17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s="9">
        <f t="shared" si="192"/>
        <v>42358.573182870372</v>
      </c>
      <c r="L4115" s="9">
        <f t="shared" si="193"/>
        <v>42377.273611111115</v>
      </c>
      <c r="M4115" s="10">
        <f t="shared" si="194"/>
        <v>2016</v>
      </c>
      <c r="N4115" t="b">
        <v>0</v>
      </c>
      <c r="O4115">
        <v>3</v>
      </c>
      <c r="P4115" t="b">
        <v>0</v>
      </c>
      <c r="Q4115" t="s">
        <v>8269</v>
      </c>
    </row>
  </sheetData>
  <autoFilter ref="A1:Q4115" xr:uid="{00000000-0001-0000-0000-000000000000}">
    <filterColumn colId="5">
      <filters>
        <filter val="failed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E15B-43F7-43B7-A478-75353939C20D}">
  <dimension ref="A1:H13"/>
  <sheetViews>
    <sheetView tabSelected="1" topLeftCell="A16" zoomScaleNormal="100" workbookViewId="0">
      <selection activeCell="D2" sqref="D2"/>
    </sheetView>
  </sheetViews>
  <sheetFormatPr defaultRowHeight="15" x14ac:dyDescent="0.25"/>
  <cols>
    <col min="1" max="1" width="25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ht="15.75" x14ac:dyDescent="0.25">
      <c r="A1" s="14" t="s">
        <v>8327</v>
      </c>
      <c r="B1" s="15" t="s">
        <v>8340</v>
      </c>
      <c r="C1" s="15" t="s">
        <v>8341</v>
      </c>
      <c r="D1" s="15" t="s">
        <v>8342</v>
      </c>
      <c r="E1" s="15" t="s">
        <v>8343</v>
      </c>
      <c r="F1" s="15" t="s">
        <v>8344</v>
      </c>
      <c r="G1" s="15" t="s">
        <v>8345</v>
      </c>
      <c r="H1" s="15" t="s">
        <v>8346</v>
      </c>
    </row>
    <row r="2" spans="1:8" x14ac:dyDescent="0.25">
      <c r="A2" t="s">
        <v>8328</v>
      </c>
      <c r="B2">
        <f>COUNTIFS(Sheet1!$D:$D, "&lt;1000",Sheet1!$F:$F,"successful",Sheet1!$Q:$Q,"theater/plays")</f>
        <v>141</v>
      </c>
      <c r="C2">
        <f>COUNTIFS(Sheet1!$D:$D, "&lt;1000",Sheet1!$F:$F,"failed",Sheet1!$Q:$Q,"theater/plays")</f>
        <v>45</v>
      </c>
      <c r="D2">
        <f>COUNTIFS(Sheet1!$D:$D, "&lt;1000",Sheet1!$F:$F,"canceled",Sheet1!$Q:$Q,"theater/plays")</f>
        <v>0</v>
      </c>
      <c r="E2">
        <f>SUM(B2:D2)</f>
        <v>186</v>
      </c>
      <c r="F2" s="16">
        <f>(B2/E2)</f>
        <v>0.75806451612903225</v>
      </c>
      <c r="G2" s="16">
        <f>C2/E2</f>
        <v>0.24193548387096775</v>
      </c>
      <c r="H2" s="16">
        <f>D2/E2</f>
        <v>0</v>
      </c>
    </row>
    <row r="3" spans="1:8" x14ac:dyDescent="0.25">
      <c r="A3" t="s">
        <v>8329</v>
      </c>
      <c r="B3">
        <f>COUNTIFS(Sheet1!$D:$D, "&gt;=1000",Sheet1!$E:$E, "&lt; 5000",Sheet1!$F:$F,"successful",Sheet1!$Q:$Q,"theater/plays")</f>
        <v>377</v>
      </c>
      <c r="C3">
        <f>COUNTIFS(Sheet1!$D:$D, "&gt;=1000",Sheet1!$E:$E, "&lt; 5000",Sheet1!$F:$F,"failed",Sheet1!$Q:$Q,"theater/plays")</f>
        <v>303</v>
      </c>
      <c r="D3">
        <f>COUNTIFS(Sheet1!$D:$D, "&gt;=1000",Sheet1!$E:$E, "&lt; 5000",Sheet1!$F:$F,"canceled",Sheet1!$Q:$Q,"theater/plays")</f>
        <v>0</v>
      </c>
      <c r="E3">
        <f t="shared" ref="E3:E13" si="0">SUM(B3:D3)</f>
        <v>680</v>
      </c>
      <c r="F3" s="16">
        <f t="shared" ref="F3:F13" si="1">(B3/E3)</f>
        <v>0.55441176470588238</v>
      </c>
      <c r="G3" s="16">
        <f t="shared" ref="G3:G13" si="2">C3/E3</f>
        <v>0.44558823529411767</v>
      </c>
      <c r="H3" s="16">
        <f t="shared" ref="H3:H13" si="3">D3/E3</f>
        <v>0</v>
      </c>
    </row>
    <row r="4" spans="1:8" x14ac:dyDescent="0.25">
      <c r="A4" t="s">
        <v>8330</v>
      </c>
      <c r="B4">
        <f>COUNTIFS(Sheet1!$D:$D, "&gt;=5000",Sheet1!$E:$E, "&lt; 10000",Sheet1!$F:$F,"successful",Sheet1!$Q:$Q,"theater/plays")</f>
        <v>90</v>
      </c>
      <c r="C4">
        <f>COUNTIFS(Sheet1!$D:$D, "&gt;=5000",Sheet1!$E:$E, "&lt; 10000",Sheet1!$F:$F,"failed",Sheet1!$Q:$Q,"theater/plays")</f>
        <v>160</v>
      </c>
      <c r="D4">
        <f>COUNTIFS(Sheet1!$D:$D, "&gt;=5000",Sheet1!$E:$E, "&lt; 10000",Sheet1!$F:$F,"canceled",Sheet1!$Q:$Q,"theater/plays")</f>
        <v>0</v>
      </c>
      <c r="E4">
        <f t="shared" si="0"/>
        <v>250</v>
      </c>
      <c r="F4" s="16">
        <f t="shared" si="1"/>
        <v>0.36</v>
      </c>
      <c r="G4" s="16">
        <f t="shared" si="2"/>
        <v>0.64</v>
      </c>
      <c r="H4" s="16">
        <f t="shared" si="3"/>
        <v>0</v>
      </c>
    </row>
    <row r="5" spans="1:8" x14ac:dyDescent="0.25">
      <c r="A5" t="s">
        <v>8331</v>
      </c>
      <c r="B5">
        <f>COUNTIFS(Sheet1!$D:$D, "&gt;=10000",Sheet1!$E:$E, "&lt;15000",Sheet1!$F:$F,"successful",Sheet1!$Q:$Q,"theater/plays")</f>
        <v>38</v>
      </c>
      <c r="C5">
        <f>COUNTIFS(Sheet1!$D:$D, "&gt;=10000",Sheet1!$E:$E, "&lt;15000",Sheet1!$F:$F,"failed",Sheet1!$Q:$Q,"theater/plays")</f>
        <v>86</v>
      </c>
      <c r="D5">
        <f>COUNTIFS(Sheet1!$D:$D, "&gt;=10000",Sheet1!$E:$E, "&lt;15000",Sheet1!$F:$F,"canceled",Sheet1!$Q:$Q,"theater/plays")</f>
        <v>0</v>
      </c>
      <c r="E5">
        <f t="shared" si="0"/>
        <v>124</v>
      </c>
      <c r="F5" s="16">
        <f t="shared" si="1"/>
        <v>0.30645161290322581</v>
      </c>
      <c r="G5" s="16">
        <f t="shared" si="2"/>
        <v>0.69354838709677424</v>
      </c>
      <c r="H5" s="16">
        <f t="shared" si="3"/>
        <v>0</v>
      </c>
    </row>
    <row r="6" spans="1:8" x14ac:dyDescent="0.25">
      <c r="A6" t="s">
        <v>8332</v>
      </c>
      <c r="B6">
        <f>COUNTIFS(Sheet1!$D:$D, "&gt;=15000",Sheet1!$E:$E, "&lt;20000",Sheet1!$F:$F,"successful",Sheet1!$Q:$Q,"theater/plays")</f>
        <v>12</v>
      </c>
      <c r="C6">
        <f>COUNTIFS(Sheet1!$D:$D, "&gt;=15000",Sheet1!$E:$E, "&lt;20000",Sheet1!$F:$F,"failed",Sheet1!$Q:$Q,"theater/plays")</f>
        <v>53</v>
      </c>
      <c r="D6">
        <f>COUNTIFS(Sheet1!$D:$D, "&gt;=15000",Sheet1!$E:$E, "&lt;20000",Sheet1!$F:$F,"canceled",Sheet1!$Q:$Q,"theater/plays")</f>
        <v>0</v>
      </c>
      <c r="E6">
        <f t="shared" si="0"/>
        <v>65</v>
      </c>
      <c r="F6" s="16">
        <f t="shared" si="1"/>
        <v>0.18461538461538463</v>
      </c>
      <c r="G6" s="16">
        <f t="shared" si="2"/>
        <v>0.81538461538461537</v>
      </c>
      <c r="H6" s="16">
        <f t="shared" si="3"/>
        <v>0</v>
      </c>
    </row>
    <row r="7" spans="1:8" x14ac:dyDescent="0.25">
      <c r="A7" t="s">
        <v>8333</v>
      </c>
      <c r="B7">
        <f>COUNTIFS(Sheet1!$D:$D, "&gt;=20000",Sheet1!$E:$E, "&lt;25000",Sheet1!$F:$F,"successful",Sheet1!$Q:$Q,"theater/plays")</f>
        <v>8</v>
      </c>
      <c r="C7">
        <f>COUNTIFS(Sheet1!$D:$D, "&gt;=20000",Sheet1!$E:$E, "&lt;25000",Sheet1!$F:$F,"failed",Sheet1!$Q:$Q,"theater/plays")</f>
        <v>41</v>
      </c>
      <c r="D7">
        <f>COUNTIFS(Sheet1!$D:$D, "&gt;=20000",Sheet1!$E:$E, "&lt;25000",Sheet1!$F:$F,"canceled",Sheet1!$Q:$Q,"theater/plays")</f>
        <v>0</v>
      </c>
      <c r="E7">
        <f t="shared" si="0"/>
        <v>49</v>
      </c>
      <c r="F7" s="16">
        <f t="shared" si="1"/>
        <v>0.16326530612244897</v>
      </c>
      <c r="G7" s="16">
        <f t="shared" si="2"/>
        <v>0.83673469387755106</v>
      </c>
      <c r="H7" s="16">
        <f t="shared" si="3"/>
        <v>0</v>
      </c>
    </row>
    <row r="8" spans="1:8" x14ac:dyDescent="0.25">
      <c r="A8" t="s">
        <v>8334</v>
      </c>
      <c r="B8">
        <f>COUNTIFS(Sheet1!$D:$D, "&gt;=25000",Sheet1!$E:$E, "&lt;30000",Sheet1!$F:$F,"successful",Sheet1!$Q:$Q,"theater/plays")</f>
        <v>1</v>
      </c>
      <c r="C8">
        <f>COUNTIFS(Sheet1!$D:$D, "&gt;=25000",Sheet1!$E:$E, "&lt;30000",Sheet1!$F:$F,"failed",Sheet1!$Q:$Q,"theater/plays")</f>
        <v>30</v>
      </c>
      <c r="D8">
        <f>COUNTIFS(Sheet1!$D:$D, "&gt;=25000",Sheet1!$E:$E, "&lt;30000",Sheet1!$F:$F,"canceled",Sheet1!$Q:$Q,"theater/plays")</f>
        <v>0</v>
      </c>
      <c r="E8">
        <f t="shared" si="0"/>
        <v>31</v>
      </c>
      <c r="F8" s="16">
        <f t="shared" si="1"/>
        <v>3.2258064516129031E-2</v>
      </c>
      <c r="G8" s="16">
        <f t="shared" si="2"/>
        <v>0.967741935483871</v>
      </c>
      <c r="H8" s="16">
        <f t="shared" si="3"/>
        <v>0</v>
      </c>
    </row>
    <row r="9" spans="1:8" x14ac:dyDescent="0.25">
      <c r="A9" t="s">
        <v>8335</v>
      </c>
      <c r="B9">
        <f>COUNTIFS(Sheet1!$D:$D, "&gt;=30000",Sheet1!$E:$E, "&lt;35000",Sheet1!$F:$F,"successful",Sheet1!$Q:$Q,"theater/plays")</f>
        <v>3</v>
      </c>
      <c r="C9">
        <f>COUNTIFS(Sheet1!$D:$D, "&gt;=30000",Sheet1!$E:$E, "&lt;35000",Sheet1!$F:$F,"failed",Sheet1!$Q:$Q,"theater/plays")</f>
        <v>26</v>
      </c>
      <c r="D9">
        <f>COUNTIFS(Sheet1!$D:$D, "&gt;=30000",Sheet1!$E:$E, "&lt;35000",Sheet1!$F:$F,"canceled",Sheet1!$Q:$Q,"theater/plays")</f>
        <v>0</v>
      </c>
      <c r="E9">
        <f t="shared" si="0"/>
        <v>29</v>
      </c>
      <c r="F9" s="16">
        <f t="shared" si="1"/>
        <v>0.10344827586206896</v>
      </c>
      <c r="G9" s="16">
        <f t="shared" si="2"/>
        <v>0.89655172413793105</v>
      </c>
      <c r="H9" s="16">
        <f t="shared" si="3"/>
        <v>0</v>
      </c>
    </row>
    <row r="10" spans="1:8" x14ac:dyDescent="0.25">
      <c r="A10" t="s">
        <v>8336</v>
      </c>
      <c r="B10">
        <f>COUNTIFS(Sheet1!$D:$D, "&gt;=35000",Sheet1!$E:$E, "&lt;40000",Sheet1!$F:$F,"successful",Sheet1!$Q:$Q,"theater/plays")</f>
        <v>2</v>
      </c>
      <c r="C10">
        <f>COUNTIFS(Sheet1!$E:$E, "&gt;=35000",Sheet1!$E:$E, "&lt;40000",Sheet1!$F:$F,"failed",Sheet1!$Q:$Q,"theater/plays")</f>
        <v>0</v>
      </c>
      <c r="D10">
        <f>COUNTIFS(Sheet1!$E:$E, "&gt;=35000",Sheet1!$E:$E, "&lt;40000",Sheet1!$F:$F,"canceled")</f>
        <v>0</v>
      </c>
      <c r="E10">
        <f t="shared" si="0"/>
        <v>2</v>
      </c>
      <c r="F10" s="16">
        <f t="shared" si="1"/>
        <v>1</v>
      </c>
      <c r="G10" s="16">
        <f t="shared" si="2"/>
        <v>0</v>
      </c>
      <c r="H10" s="16">
        <f t="shared" si="3"/>
        <v>0</v>
      </c>
    </row>
    <row r="11" spans="1:8" x14ac:dyDescent="0.25">
      <c r="A11" t="s">
        <v>8337</v>
      </c>
      <c r="B11">
        <f>COUNTIFS(Sheet1!$D:$D, "&gt;=40000",Sheet1!$E:$E, "&lt;45000",Sheet1!$F:$F,"successful",Sheet1!$Q:$Q,"theater/plays")</f>
        <v>1</v>
      </c>
      <c r="C11">
        <f>COUNTIFS(Sheet1!$D:$D, "&gt;=40000",Sheet1!$E:$E, "&lt;45000",Sheet1!$F:$F,"failed",Sheet1!$Q:$Q,"theater/plays")</f>
        <v>16</v>
      </c>
      <c r="D11">
        <f>COUNTIFS(Sheet1!$D:$D, "&gt;=40000",Sheet1!$E:$E, "&lt;45000",Sheet1!$F:$F,"canceled",Sheet1!$Q:$Q,"theater/plays")</f>
        <v>0</v>
      </c>
      <c r="E11">
        <f t="shared" si="0"/>
        <v>17</v>
      </c>
      <c r="F11" s="16">
        <f t="shared" si="1"/>
        <v>5.8823529411764705E-2</v>
      </c>
      <c r="G11" s="16">
        <f t="shared" si="2"/>
        <v>0.94117647058823528</v>
      </c>
      <c r="H11" s="16">
        <f t="shared" si="3"/>
        <v>0</v>
      </c>
    </row>
    <row r="12" spans="1:8" x14ac:dyDescent="0.25">
      <c r="A12" t="s">
        <v>8338</v>
      </c>
      <c r="B12">
        <f>COUNTIFS(Sheet1!$D:$D, "&gt;=45000",Sheet1!$E:$E, "&lt;50000",Sheet1!$F:$F,"successful",Sheet1!$Q:$Q,"theater/plays")</f>
        <v>0</v>
      </c>
      <c r="C12">
        <f>COUNTIFS(Sheet1!$D:$D, "&gt;=45000",Sheet1!$E:$E, "&lt;50000",Sheet1!$F:$F,"failed",Sheet1!$Q:$Q,"theater/plays")</f>
        <v>15</v>
      </c>
      <c r="D12">
        <f>COUNTIFS(Sheet1!$D:$D, "&gt;=45000",Sheet1!$E:$E, "&lt;50000",Sheet1!$F:$F,"canceled",Sheet1!$Q:$Q,"theater/plays")</f>
        <v>0</v>
      </c>
      <c r="E12">
        <f t="shared" si="0"/>
        <v>15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8" x14ac:dyDescent="0.25">
      <c r="A13" t="s">
        <v>8339</v>
      </c>
      <c r="B13">
        <f>COUNTIFS(Sheet1!$D:$D, "&gt;=50000",Sheet1!$F:$F,"successful",Sheet1!$Q:$Q,"theater/plays")</f>
        <v>2</v>
      </c>
      <c r="C13">
        <f>COUNTIFS(Sheet1!$D:$D, "&gt;=50000",Sheet1!$F:$F,"failed",Sheet1!$Q:$Q,"theater/plays")</f>
        <v>14</v>
      </c>
      <c r="D13">
        <f>COUNTIFS(Sheet1!$D:$D, "&gt;=50000",Sheet1!$F:$F,"canceled",Sheet1!$Q:$Q,"theater/plays")</f>
        <v>0</v>
      </c>
      <c r="E13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B640-1078-403A-B564-F2472C762454}">
  <dimension ref="A1:E18"/>
  <sheetViews>
    <sheetView topLeftCell="A4" workbookViewId="0">
      <selection activeCell="B5" sqref="B5"/>
    </sheetView>
  </sheetViews>
  <sheetFormatPr defaultRowHeight="15" x14ac:dyDescent="0.25"/>
  <cols>
    <col min="1" max="1" width="24.28515625" bestFit="1" customWidth="1"/>
    <col min="2" max="2" width="17.8554687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1" t="s">
        <v>8305</v>
      </c>
      <c r="B1" t="s">
        <v>8326</v>
      </c>
    </row>
    <row r="2" spans="1:5" x14ac:dyDescent="0.25">
      <c r="A2" s="11" t="s">
        <v>8308</v>
      </c>
      <c r="B2" t="s">
        <v>8309</v>
      </c>
    </row>
    <row r="4" spans="1:5" x14ac:dyDescent="0.25">
      <c r="A4" s="11" t="s">
        <v>8312</v>
      </c>
      <c r="B4" s="11" t="s">
        <v>8325</v>
      </c>
    </row>
    <row r="5" spans="1:5" x14ac:dyDescent="0.25">
      <c r="A5" s="11" t="s">
        <v>8310</v>
      </c>
      <c r="B5" t="s">
        <v>8218</v>
      </c>
      <c r="C5" t="s">
        <v>8220</v>
      </c>
      <c r="D5" t="s">
        <v>8219</v>
      </c>
      <c r="E5" t="s">
        <v>8311</v>
      </c>
    </row>
    <row r="6" spans="1:5" x14ac:dyDescent="0.25">
      <c r="A6" s="13" t="s">
        <v>8319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3" t="s">
        <v>8320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3" t="s">
        <v>8321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3" t="s">
        <v>8322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3" t="s">
        <v>8313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3" t="s">
        <v>8323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3" t="s">
        <v>8314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3" t="s">
        <v>8315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3" t="s">
        <v>8316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3" t="s">
        <v>8317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3" t="s">
        <v>8318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3" t="s">
        <v>8324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3" t="s">
        <v>8311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Alecia</cp:lastModifiedBy>
  <dcterms:created xsi:type="dcterms:W3CDTF">2017-04-20T15:17:24Z</dcterms:created>
  <dcterms:modified xsi:type="dcterms:W3CDTF">2021-09-18T18:49:14Z</dcterms:modified>
</cp:coreProperties>
</file>