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thomas/Desktop/"/>
    </mc:Choice>
  </mc:AlternateContent>
  <xr:revisionPtr revIDLastSave="0" documentId="13_ncr:1_{786CAC44-1537-E44E-BF0E-70022C794367}" xr6:coauthVersionLast="37" xr6:coauthVersionMax="47" xr10:uidLastSave="{00000000-0000-0000-0000-000000000000}"/>
  <bookViews>
    <workbookView xWindow="0" yWindow="500" windowWidth="28800" windowHeight="16360" xr2:uid="{8EE3D8D0-3582-4543-B03A-5A2F0F8D43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1" l="1"/>
  <c r="B29" i="1" l="1"/>
  <c r="B28" i="1"/>
  <c r="B27" i="1"/>
  <c r="B26" i="1"/>
  <c r="B20" i="1"/>
  <c r="B19" i="1"/>
  <c r="B18" i="1"/>
  <c r="B14" i="1"/>
  <c r="B16" i="1"/>
</calcChain>
</file>

<file path=xl/sharedStrings.xml><?xml version="1.0" encoding="utf-8"?>
<sst xmlns="http://schemas.openxmlformats.org/spreadsheetml/2006/main" count="45" uniqueCount="43">
  <si>
    <t>Solvent Balance at Plant A</t>
  </si>
  <si>
    <t>Raw Material (Marigold IN, kg)</t>
  </si>
  <si>
    <t>Hexane IN (L)</t>
  </si>
  <si>
    <t>Specific Heat (cp) Hexane at 60 C (J/gC)</t>
  </si>
  <si>
    <t>Hexane Density (𝜌, kg/m3)</t>
  </si>
  <si>
    <t>Mass of Hexane IN (kg)</t>
  </si>
  <si>
    <t>Latent Heat (λ) of Hexane (J/kg)</t>
  </si>
  <si>
    <t>Initial Temperature of Hexane (K)</t>
  </si>
  <si>
    <t>Final Temperature of Hexane (K)</t>
  </si>
  <si>
    <t>Specific Heat (cp) Water at 30 C (J/gC)</t>
  </si>
  <si>
    <t>Amount of Energy spent in Condensing Hexane (Q=m*cp*ΔT+m*λ, in J)</t>
  </si>
  <si>
    <t>Amount of Energy spent in Cooling the Hexane from 60 C to 30 C using C/W in C/W Condenser, in J</t>
  </si>
  <si>
    <t>Mass of Cooling Water Required (m=Q/cpΔT+λ, In kg)</t>
  </si>
  <si>
    <t>Latent Heat (λ) of Water (J/kg)</t>
  </si>
  <si>
    <t>Volume of Cooling Water Required (In L)</t>
  </si>
  <si>
    <t>Volume of Cooling Water Required (In kL)</t>
  </si>
  <si>
    <t>In Ch/W Condenser</t>
  </si>
  <si>
    <t>Temperature of Water IN the Ch/W Condenser (In K)</t>
  </si>
  <si>
    <t>Amount of Energy spent in Cooling the Hexane from 30 C to 12 C using Ch/W Condenser (in J)</t>
  </si>
  <si>
    <t>Mass of Ch/W Required (m=Q/cpΔT)</t>
  </si>
  <si>
    <t>Volume of Ch/W Required (L)</t>
  </si>
  <si>
    <t>Volume of Ch/W Required (kL)</t>
  </si>
  <si>
    <t>Solvent Balance at Plant B</t>
  </si>
  <si>
    <t>Methanol IN (L)</t>
  </si>
  <si>
    <t>Miscella OUT (kg)</t>
  </si>
  <si>
    <t>Filtrate OUT (kg)</t>
  </si>
  <si>
    <t>(converted to kg)</t>
  </si>
  <si>
    <t>Miscella IN (which is same as Residue OUT for Plant A, kg)</t>
  </si>
  <si>
    <t>Methanol IN (kg)</t>
  </si>
  <si>
    <t xml:space="preserve">Consider only around 55% conversion of RM and 510.3 L Hexane in Residue after Extraction </t>
  </si>
  <si>
    <t xml:space="preserve">Consider only 20% conversion of RM and 529.05 L Hexane in Residue after Extraction </t>
  </si>
  <si>
    <t>NO EVAPORATION</t>
  </si>
  <si>
    <t xml:space="preserve">Consider only 15% conversion of RM and 1217.79 L Acetone in Residue after Extraction, which has to be evaporated </t>
  </si>
  <si>
    <t>Solvent Balance at Plant C</t>
  </si>
  <si>
    <t>Miscella IN (kg)</t>
  </si>
  <si>
    <t>1st Acetone Wash, Acetone IN (kg)</t>
  </si>
  <si>
    <t>1st Acetone Wash, Acetone IN (L)</t>
  </si>
  <si>
    <t>Density of Methanol (kg/L)</t>
  </si>
  <si>
    <t>Density of Acetone (kg/L)</t>
  </si>
  <si>
    <t>Next 5 Acetone Washes (5 x 4525.12, In kg)</t>
  </si>
  <si>
    <t>Next 5 Acetone Washes (In L)</t>
  </si>
  <si>
    <t>After Drying and Seiving in DHAD (kg)</t>
  </si>
  <si>
    <t>After Evaporation in Plant C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</si>
</sst>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7</xdr:row>
      <xdr:rowOff>0</xdr:rowOff>
    </xdr:from>
    <xdr:ext cx="5117422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2B47FE-234A-E643-B0F7-3103CBA42CC0}"/>
            </a:ext>
          </a:extLst>
        </xdr:cNvPr>
        <xdr:cNvSpPr txBox="1"/>
      </xdr:nvSpPr>
      <xdr:spPr>
        <a:xfrm>
          <a:off x="3530600" y="1422400"/>
          <a:ext cx="511742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304800</xdr:colOff>
      <xdr:row>19</xdr:row>
      <xdr:rowOff>88900</xdr:rowOff>
    </xdr:from>
    <xdr:ext cx="450850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2CE4BE-D949-A747-A876-0EB06C6E7568}"/>
            </a:ext>
          </a:extLst>
        </xdr:cNvPr>
        <xdr:cNvSpPr txBox="1"/>
      </xdr:nvSpPr>
      <xdr:spPr>
        <a:xfrm flipH="1">
          <a:off x="8001000" y="3949700"/>
          <a:ext cx="4508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685800</xdr:colOff>
      <xdr:row>18</xdr:row>
      <xdr:rowOff>177800</xdr:rowOff>
    </xdr:from>
    <xdr:ext cx="158750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8929C7-A937-6A4C-B621-31562677EBE5}"/>
            </a:ext>
          </a:extLst>
        </xdr:cNvPr>
        <xdr:cNvSpPr txBox="1"/>
      </xdr:nvSpPr>
      <xdr:spPr>
        <a:xfrm flipH="1">
          <a:off x="8382000" y="3835400"/>
          <a:ext cx="1587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33FA-59C1-3C41-BE70-17048D668396}">
  <dimension ref="A1:C56"/>
  <sheetViews>
    <sheetView tabSelected="1" workbookViewId="0">
      <selection activeCell="A56" sqref="A56"/>
    </sheetView>
  </sheetViews>
  <sheetFormatPr baseColWidth="10" defaultColWidth="10.83203125" defaultRowHeight="16" x14ac:dyDescent="0.2"/>
  <cols>
    <col min="1" max="1" width="83" customWidth="1"/>
    <col min="2" max="2" width="95.1640625" customWidth="1"/>
    <col min="3" max="3" width="17" customWidth="1"/>
  </cols>
  <sheetData>
    <row r="1" spans="1:2" x14ac:dyDescent="0.2">
      <c r="A1" t="s">
        <v>0</v>
      </c>
      <c r="B1" t="s">
        <v>29</v>
      </c>
    </row>
    <row r="3" spans="1:2" x14ac:dyDescent="0.2">
      <c r="A3" t="s">
        <v>1</v>
      </c>
      <c r="B3">
        <v>750</v>
      </c>
    </row>
    <row r="4" spans="1:2" x14ac:dyDescent="0.2">
      <c r="A4" t="s">
        <v>2</v>
      </c>
      <c r="B4">
        <v>3402</v>
      </c>
    </row>
    <row r="5" spans="1:2" x14ac:dyDescent="0.2">
      <c r="A5" t="s">
        <v>9</v>
      </c>
      <c r="B5">
        <v>4.18</v>
      </c>
    </row>
    <row r="6" spans="1:2" x14ac:dyDescent="0.2">
      <c r="A6" t="s">
        <v>3</v>
      </c>
      <c r="B6">
        <v>79.2</v>
      </c>
    </row>
    <row r="7" spans="1:2" x14ac:dyDescent="0.2">
      <c r="A7" t="s">
        <v>4</v>
      </c>
      <c r="B7">
        <v>661</v>
      </c>
    </row>
    <row r="8" spans="1:2" x14ac:dyDescent="0.2">
      <c r="A8" t="s">
        <v>5</v>
      </c>
      <c r="B8">
        <v>2248.7199999999998</v>
      </c>
    </row>
    <row r="9" spans="1:2" x14ac:dyDescent="0.2">
      <c r="A9" t="s">
        <v>7</v>
      </c>
      <c r="B9" s="1">
        <v>333</v>
      </c>
    </row>
    <row r="10" spans="1:2" x14ac:dyDescent="0.2">
      <c r="A10" t="s">
        <v>8</v>
      </c>
      <c r="B10">
        <v>303</v>
      </c>
    </row>
    <row r="11" spans="1:2" x14ac:dyDescent="0.2">
      <c r="A11" t="s">
        <v>6</v>
      </c>
      <c r="B11">
        <v>365000</v>
      </c>
    </row>
    <row r="12" spans="1:2" x14ac:dyDescent="0.2">
      <c r="A12" t="s">
        <v>13</v>
      </c>
      <c r="B12">
        <v>334000</v>
      </c>
    </row>
    <row r="14" spans="1:2" x14ac:dyDescent="0.2">
      <c r="A14" t="s">
        <v>10</v>
      </c>
      <c r="B14">
        <f>B8*B6*1000*(B9-B10)+(B8*B11)</f>
        <v>6163741519.999999</v>
      </c>
    </row>
    <row r="16" spans="1:2" x14ac:dyDescent="0.2">
      <c r="A16" t="s">
        <v>11</v>
      </c>
      <c r="B16">
        <f>B14</f>
        <v>6163741519.999999</v>
      </c>
    </row>
    <row r="18" spans="1:3" x14ac:dyDescent="0.2">
      <c r="A18" t="s">
        <v>12</v>
      </c>
      <c r="B18">
        <f>B16/(B5*1000*(B9-B10)+B12)</f>
        <v>13416.938441445362</v>
      </c>
    </row>
    <row r="19" spans="1:3" x14ac:dyDescent="0.2">
      <c r="A19" t="s">
        <v>14</v>
      </c>
      <c r="B19">
        <f>B18</f>
        <v>13416.938441445362</v>
      </c>
    </row>
    <row r="20" spans="1:3" x14ac:dyDescent="0.2">
      <c r="A20" t="s">
        <v>15</v>
      </c>
      <c r="B20">
        <f>B19/1000</f>
        <v>13.416938441445362</v>
      </c>
    </row>
    <row r="23" spans="1:3" x14ac:dyDescent="0.2">
      <c r="A23" t="s">
        <v>16</v>
      </c>
    </row>
    <row r="24" spans="1:3" x14ac:dyDescent="0.2">
      <c r="A24" t="s">
        <v>17</v>
      </c>
      <c r="B24">
        <v>285</v>
      </c>
    </row>
    <row r="26" spans="1:3" x14ac:dyDescent="0.2">
      <c r="A26" t="s">
        <v>18</v>
      </c>
      <c r="B26">
        <f>B18* B5*1000 * (B10 -B24)</f>
        <v>1009490448.3343489</v>
      </c>
    </row>
    <row r="27" spans="1:3" x14ac:dyDescent="0.2">
      <c r="A27" t="s">
        <v>19</v>
      </c>
      <c r="B27">
        <f>B26/(B5*1000*(B10-B24))</f>
        <v>13416.93844144536</v>
      </c>
    </row>
    <row r="28" spans="1:3" x14ac:dyDescent="0.2">
      <c r="A28" t="s">
        <v>20</v>
      </c>
      <c r="B28">
        <f>B27</f>
        <v>13416.93844144536</v>
      </c>
    </row>
    <row r="29" spans="1:3" x14ac:dyDescent="0.2">
      <c r="A29" t="s">
        <v>21</v>
      </c>
      <c r="B29">
        <f>B28/1000</f>
        <v>13.41693844144536</v>
      </c>
    </row>
    <row r="32" spans="1:3" x14ac:dyDescent="0.2">
      <c r="A32" t="s">
        <v>22</v>
      </c>
      <c r="B32" t="s">
        <v>30</v>
      </c>
      <c r="C32" t="s">
        <v>31</v>
      </c>
    </row>
    <row r="34" spans="1:3" x14ac:dyDescent="0.2">
      <c r="A34" t="s">
        <v>37</v>
      </c>
      <c r="B34">
        <v>0.79100000000000004</v>
      </c>
    </row>
    <row r="35" spans="1:3" x14ac:dyDescent="0.2">
      <c r="A35" t="s">
        <v>27</v>
      </c>
      <c r="B35">
        <v>737.5</v>
      </c>
      <c r="C35" t="s">
        <v>26</v>
      </c>
    </row>
    <row r="36" spans="1:3" x14ac:dyDescent="0.2">
      <c r="A36" t="s">
        <v>23</v>
      </c>
      <c r="B36">
        <v>3527</v>
      </c>
    </row>
    <row r="37" spans="1:3" x14ac:dyDescent="0.2">
      <c r="A37" t="s">
        <v>28</v>
      </c>
      <c r="B37">
        <v>2605.6</v>
      </c>
    </row>
    <row r="39" spans="1:3" x14ac:dyDescent="0.2">
      <c r="A39" t="s">
        <v>24</v>
      </c>
      <c r="B39">
        <v>565.64</v>
      </c>
      <c r="C39" t="s">
        <v>26</v>
      </c>
    </row>
    <row r="40" spans="1:3" x14ac:dyDescent="0.2">
      <c r="A40" t="s">
        <v>25</v>
      </c>
      <c r="B40">
        <v>2777.46</v>
      </c>
    </row>
    <row r="43" spans="1:3" x14ac:dyDescent="0.2">
      <c r="A43" t="s">
        <v>33</v>
      </c>
      <c r="B43" t="s">
        <v>32</v>
      </c>
    </row>
    <row r="45" spans="1:3" x14ac:dyDescent="0.2">
      <c r="A45" t="s">
        <v>38</v>
      </c>
      <c r="B45">
        <v>0.79</v>
      </c>
    </row>
    <row r="46" spans="1:3" x14ac:dyDescent="0.2">
      <c r="A46" t="s">
        <v>34</v>
      </c>
      <c r="B46">
        <v>565.64</v>
      </c>
    </row>
    <row r="47" spans="1:3" x14ac:dyDescent="0.2">
      <c r="A47" t="s">
        <v>35</v>
      </c>
      <c r="B47">
        <v>6787.68</v>
      </c>
    </row>
    <row r="48" spans="1:3" x14ac:dyDescent="0.2">
      <c r="A48" t="s">
        <v>36</v>
      </c>
      <c r="B48">
        <v>8579.9500000000007</v>
      </c>
    </row>
    <row r="49" spans="1:2" x14ac:dyDescent="0.2">
      <c r="A49" t="s">
        <v>39</v>
      </c>
      <c r="B49">
        <f>5*4525.12</f>
        <v>22625.599999999999</v>
      </c>
    </row>
    <row r="50" spans="1:2" x14ac:dyDescent="0.2">
      <c r="A50" t="s">
        <v>40</v>
      </c>
      <c r="B50">
        <v>28608.09</v>
      </c>
    </row>
    <row r="52" spans="1:2" x14ac:dyDescent="0.2">
      <c r="A52" t="s">
        <v>24</v>
      </c>
      <c r="B52">
        <v>85.85</v>
      </c>
    </row>
    <row r="54" spans="1:2" x14ac:dyDescent="0.2">
      <c r="A54" t="s">
        <v>42</v>
      </c>
      <c r="B54">
        <v>17</v>
      </c>
    </row>
    <row r="56" spans="1:2" x14ac:dyDescent="0.2">
      <c r="A56" t="s">
        <v>41</v>
      </c>
      <c r="B56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2023-09-20T20:11:12Z</dcterms:created>
  <dcterms:modified xsi:type="dcterms:W3CDTF">2023-09-22T17:12:20Z</dcterms:modified>
</cp:coreProperties>
</file>