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64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L202" i="1" l="1"/>
  <c r="L20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" i="1"/>
  <c r="I4" i="1"/>
  <c r="I5" i="1"/>
  <c r="I6" i="1"/>
  <c r="I12" i="1"/>
  <c r="I13" i="1"/>
  <c r="I14" i="1"/>
  <c r="I20" i="1"/>
  <c r="I21" i="1"/>
  <c r="I22" i="1"/>
  <c r="I28" i="1"/>
  <c r="I29" i="1"/>
  <c r="I30" i="1"/>
  <c r="I35" i="1"/>
  <c r="I36" i="1"/>
  <c r="I37" i="1"/>
  <c r="I38" i="1"/>
  <c r="I43" i="1"/>
  <c r="I44" i="1"/>
  <c r="I45" i="1"/>
  <c r="I46" i="1"/>
  <c r="I51" i="1"/>
  <c r="I52" i="1"/>
  <c r="I53" i="1"/>
  <c r="I54" i="1"/>
  <c r="I59" i="1"/>
  <c r="I60" i="1"/>
  <c r="I61" i="1"/>
  <c r="I62" i="1"/>
  <c r="I67" i="1"/>
  <c r="I68" i="1"/>
  <c r="I69" i="1"/>
  <c r="I70" i="1"/>
  <c r="I75" i="1"/>
  <c r="I76" i="1"/>
  <c r="I77" i="1"/>
  <c r="I78" i="1"/>
  <c r="I83" i="1"/>
  <c r="I84" i="1"/>
  <c r="I85" i="1"/>
  <c r="I86" i="1"/>
  <c r="I91" i="1"/>
  <c r="I92" i="1"/>
  <c r="I93" i="1"/>
  <c r="I94" i="1"/>
  <c r="I99" i="1"/>
  <c r="I100" i="1"/>
  <c r="I101" i="1"/>
  <c r="I102" i="1"/>
  <c r="I107" i="1"/>
  <c r="I108" i="1"/>
  <c r="I109" i="1"/>
  <c r="I110" i="1"/>
  <c r="I115" i="1"/>
  <c r="I116" i="1"/>
  <c r="I117" i="1"/>
  <c r="I118" i="1"/>
  <c r="I123" i="1"/>
  <c r="I124" i="1"/>
  <c r="I125" i="1"/>
  <c r="I126" i="1"/>
  <c r="I131" i="1"/>
  <c r="I132" i="1"/>
  <c r="I133" i="1"/>
  <c r="I134" i="1"/>
  <c r="I139" i="1"/>
  <c r="I140" i="1"/>
  <c r="I141" i="1"/>
  <c r="I142" i="1"/>
  <c r="I147" i="1"/>
  <c r="I148" i="1"/>
  <c r="I149" i="1"/>
  <c r="I150" i="1"/>
  <c r="I155" i="1"/>
  <c r="I156" i="1"/>
  <c r="I157" i="1"/>
  <c r="I158" i="1"/>
  <c r="I163" i="1"/>
  <c r="I164" i="1"/>
  <c r="I165" i="1"/>
  <c r="I166" i="1"/>
  <c r="I171" i="1"/>
  <c r="I172" i="1"/>
  <c r="I173" i="1"/>
  <c r="I174" i="1"/>
  <c r="I179" i="1"/>
  <c r="I180" i="1"/>
  <c r="I181" i="1"/>
  <c r="I182" i="1"/>
  <c r="I187" i="1"/>
  <c r="I188" i="1"/>
  <c r="I189" i="1"/>
  <c r="I190" i="1"/>
  <c r="I195" i="1"/>
  <c r="I196" i="1"/>
  <c r="I197" i="1"/>
  <c r="I198" i="1"/>
  <c r="H3" i="1"/>
  <c r="I3" i="1" s="1"/>
  <c r="H4" i="1"/>
  <c r="H5" i="1"/>
  <c r="H6" i="1"/>
  <c r="H7" i="1"/>
  <c r="I7" i="1" s="1"/>
  <c r="H8" i="1"/>
  <c r="I8" i="1" s="1"/>
  <c r="H9" i="1"/>
  <c r="I9" i="1" s="1"/>
  <c r="H10" i="1"/>
  <c r="I10" i="1" s="1"/>
  <c r="H11" i="1"/>
  <c r="I11" i="1" s="1"/>
  <c r="H12" i="1"/>
  <c r="H13" i="1"/>
  <c r="H14" i="1"/>
  <c r="H15" i="1"/>
  <c r="I15" i="1" s="1"/>
  <c r="H16" i="1"/>
  <c r="I16" i="1" s="1"/>
  <c r="H17" i="1"/>
  <c r="I17" i="1" s="1"/>
  <c r="H18" i="1"/>
  <c r="I18" i="1" s="1"/>
  <c r="H19" i="1"/>
  <c r="I19" i="1" s="1"/>
  <c r="H20" i="1"/>
  <c r="H21" i="1"/>
  <c r="H22" i="1"/>
  <c r="H23" i="1"/>
  <c r="I23" i="1" s="1"/>
  <c r="H24" i="1"/>
  <c r="I24" i="1" s="1"/>
  <c r="H25" i="1"/>
  <c r="I25" i="1" s="1"/>
  <c r="H26" i="1"/>
  <c r="I26" i="1" s="1"/>
  <c r="H27" i="1"/>
  <c r="I27" i="1" s="1"/>
  <c r="H28" i="1"/>
  <c r="H29" i="1"/>
  <c r="H30" i="1"/>
  <c r="H31" i="1"/>
  <c r="I31" i="1" s="1"/>
  <c r="H32" i="1"/>
  <c r="I32" i="1" s="1"/>
  <c r="H33" i="1"/>
  <c r="I33" i="1" s="1"/>
  <c r="H34" i="1"/>
  <c r="I34" i="1" s="1"/>
  <c r="H35" i="1"/>
  <c r="H36" i="1"/>
  <c r="H37" i="1"/>
  <c r="H38" i="1"/>
  <c r="H39" i="1"/>
  <c r="I39" i="1" s="1"/>
  <c r="H40" i="1"/>
  <c r="I40" i="1" s="1"/>
  <c r="H41" i="1"/>
  <c r="I41" i="1" s="1"/>
  <c r="H42" i="1"/>
  <c r="I42" i="1" s="1"/>
  <c r="H43" i="1"/>
  <c r="H44" i="1"/>
  <c r="H45" i="1"/>
  <c r="H46" i="1"/>
  <c r="H47" i="1"/>
  <c r="I47" i="1" s="1"/>
  <c r="H48" i="1"/>
  <c r="I48" i="1" s="1"/>
  <c r="H49" i="1"/>
  <c r="I49" i="1" s="1"/>
  <c r="H50" i="1"/>
  <c r="I50" i="1" s="1"/>
  <c r="H51" i="1"/>
  <c r="H52" i="1"/>
  <c r="H53" i="1"/>
  <c r="H54" i="1"/>
  <c r="H55" i="1"/>
  <c r="I55" i="1" s="1"/>
  <c r="H56" i="1"/>
  <c r="I56" i="1" s="1"/>
  <c r="H57" i="1"/>
  <c r="I57" i="1" s="1"/>
  <c r="H58" i="1"/>
  <c r="I58" i="1" s="1"/>
  <c r="H59" i="1"/>
  <c r="H60" i="1"/>
  <c r="H61" i="1"/>
  <c r="H62" i="1"/>
  <c r="H63" i="1"/>
  <c r="I63" i="1" s="1"/>
  <c r="H64" i="1"/>
  <c r="I64" i="1" s="1"/>
  <c r="H65" i="1"/>
  <c r="I65" i="1" s="1"/>
  <c r="H66" i="1"/>
  <c r="I66" i="1" s="1"/>
  <c r="H67" i="1"/>
  <c r="H68" i="1"/>
  <c r="H69" i="1"/>
  <c r="H70" i="1"/>
  <c r="H71" i="1"/>
  <c r="I71" i="1" s="1"/>
  <c r="H72" i="1"/>
  <c r="I72" i="1" s="1"/>
  <c r="H73" i="1"/>
  <c r="I73" i="1" s="1"/>
  <c r="H74" i="1"/>
  <c r="I74" i="1" s="1"/>
  <c r="H75" i="1"/>
  <c r="H76" i="1"/>
  <c r="H77" i="1"/>
  <c r="H78" i="1"/>
  <c r="H79" i="1"/>
  <c r="I79" i="1" s="1"/>
  <c r="H80" i="1"/>
  <c r="I80" i="1" s="1"/>
  <c r="H81" i="1"/>
  <c r="I81" i="1" s="1"/>
  <c r="H82" i="1"/>
  <c r="I82" i="1" s="1"/>
  <c r="H83" i="1"/>
  <c r="H84" i="1"/>
  <c r="H85" i="1"/>
  <c r="H86" i="1"/>
  <c r="H87" i="1"/>
  <c r="I87" i="1" s="1"/>
  <c r="H88" i="1"/>
  <c r="I88" i="1" s="1"/>
  <c r="H89" i="1"/>
  <c r="I89" i="1" s="1"/>
  <c r="H90" i="1"/>
  <c r="I90" i="1" s="1"/>
  <c r="H91" i="1"/>
  <c r="H92" i="1"/>
  <c r="H93" i="1"/>
  <c r="H94" i="1"/>
  <c r="H95" i="1"/>
  <c r="I95" i="1" s="1"/>
  <c r="H96" i="1"/>
  <c r="I96" i="1" s="1"/>
  <c r="H97" i="1"/>
  <c r="I97" i="1" s="1"/>
  <c r="H98" i="1"/>
  <c r="I98" i="1" s="1"/>
  <c r="H99" i="1"/>
  <c r="H100" i="1"/>
  <c r="H101" i="1"/>
  <c r="H102" i="1"/>
  <c r="H103" i="1"/>
  <c r="I103" i="1" s="1"/>
  <c r="H104" i="1"/>
  <c r="I104" i="1" s="1"/>
  <c r="H105" i="1"/>
  <c r="I105" i="1" s="1"/>
  <c r="H106" i="1"/>
  <c r="I106" i="1" s="1"/>
  <c r="H107" i="1"/>
  <c r="H108" i="1"/>
  <c r="H109" i="1"/>
  <c r="H110" i="1"/>
  <c r="H111" i="1"/>
  <c r="I111" i="1" s="1"/>
  <c r="H112" i="1"/>
  <c r="I112" i="1" s="1"/>
  <c r="H113" i="1"/>
  <c r="I113" i="1" s="1"/>
  <c r="H114" i="1"/>
  <c r="I114" i="1" s="1"/>
  <c r="H115" i="1"/>
  <c r="H116" i="1"/>
  <c r="H117" i="1"/>
  <c r="H118" i="1"/>
  <c r="H119" i="1"/>
  <c r="I119" i="1" s="1"/>
  <c r="H120" i="1"/>
  <c r="I120" i="1" s="1"/>
  <c r="H121" i="1"/>
  <c r="I121" i="1" s="1"/>
  <c r="H122" i="1"/>
  <c r="I122" i="1" s="1"/>
  <c r="H123" i="1"/>
  <c r="H124" i="1"/>
  <c r="H125" i="1"/>
  <c r="H126" i="1"/>
  <c r="H127" i="1"/>
  <c r="I127" i="1" s="1"/>
  <c r="H128" i="1"/>
  <c r="I128" i="1" s="1"/>
  <c r="H129" i="1"/>
  <c r="I129" i="1" s="1"/>
  <c r="H130" i="1"/>
  <c r="I130" i="1" s="1"/>
  <c r="H131" i="1"/>
  <c r="H132" i="1"/>
  <c r="H133" i="1"/>
  <c r="H134" i="1"/>
  <c r="H135" i="1"/>
  <c r="I135" i="1" s="1"/>
  <c r="H136" i="1"/>
  <c r="I136" i="1" s="1"/>
  <c r="H137" i="1"/>
  <c r="I137" i="1" s="1"/>
  <c r="H138" i="1"/>
  <c r="I138" i="1" s="1"/>
  <c r="H139" i="1"/>
  <c r="H140" i="1"/>
  <c r="H141" i="1"/>
  <c r="H142" i="1"/>
  <c r="H143" i="1"/>
  <c r="I143" i="1" s="1"/>
  <c r="H144" i="1"/>
  <c r="I144" i="1" s="1"/>
  <c r="H145" i="1"/>
  <c r="I145" i="1" s="1"/>
  <c r="H146" i="1"/>
  <c r="I146" i="1" s="1"/>
  <c r="H147" i="1"/>
  <c r="H148" i="1"/>
  <c r="H149" i="1"/>
  <c r="H150" i="1"/>
  <c r="H151" i="1"/>
  <c r="I151" i="1" s="1"/>
  <c r="H152" i="1"/>
  <c r="I152" i="1" s="1"/>
  <c r="H153" i="1"/>
  <c r="I153" i="1" s="1"/>
  <c r="H154" i="1"/>
  <c r="I154" i="1" s="1"/>
  <c r="H155" i="1"/>
  <c r="H156" i="1"/>
  <c r="H157" i="1"/>
  <c r="H158" i="1"/>
  <c r="H159" i="1"/>
  <c r="I159" i="1" s="1"/>
  <c r="H160" i="1"/>
  <c r="I160" i="1" s="1"/>
  <c r="H161" i="1"/>
  <c r="I161" i="1" s="1"/>
  <c r="H162" i="1"/>
  <c r="I162" i="1" s="1"/>
  <c r="H163" i="1"/>
  <c r="H164" i="1"/>
  <c r="H165" i="1"/>
  <c r="H166" i="1"/>
  <c r="H167" i="1"/>
  <c r="I167" i="1" s="1"/>
  <c r="H168" i="1"/>
  <c r="I168" i="1" s="1"/>
  <c r="H169" i="1"/>
  <c r="I169" i="1" s="1"/>
  <c r="H170" i="1"/>
  <c r="I170" i="1" s="1"/>
  <c r="H171" i="1"/>
  <c r="H172" i="1"/>
  <c r="H173" i="1"/>
  <c r="H174" i="1"/>
  <c r="H175" i="1"/>
  <c r="I175" i="1" s="1"/>
  <c r="H176" i="1"/>
  <c r="I176" i="1" s="1"/>
  <c r="H177" i="1"/>
  <c r="I177" i="1" s="1"/>
  <c r="H178" i="1"/>
  <c r="I178" i="1" s="1"/>
  <c r="H179" i="1"/>
  <c r="H180" i="1"/>
  <c r="H181" i="1"/>
  <c r="H182" i="1"/>
  <c r="H183" i="1"/>
  <c r="I183" i="1" s="1"/>
  <c r="H184" i="1"/>
  <c r="I184" i="1" s="1"/>
  <c r="H185" i="1"/>
  <c r="I185" i="1" s="1"/>
  <c r="H186" i="1"/>
  <c r="I186" i="1" s="1"/>
  <c r="H187" i="1"/>
  <c r="H188" i="1"/>
  <c r="H189" i="1"/>
  <c r="H190" i="1"/>
  <c r="H191" i="1"/>
  <c r="I191" i="1" s="1"/>
  <c r="H192" i="1"/>
  <c r="I192" i="1" s="1"/>
  <c r="H193" i="1"/>
  <c r="I193" i="1" s="1"/>
  <c r="H194" i="1"/>
  <c r="I194" i="1" s="1"/>
  <c r="H195" i="1"/>
  <c r="H196" i="1"/>
  <c r="H197" i="1"/>
  <c r="H198" i="1"/>
  <c r="H199" i="1"/>
  <c r="I199" i="1" s="1"/>
  <c r="H200" i="1"/>
  <c r="I200" i="1" s="1"/>
  <c r="H201" i="1"/>
  <c r="I201" i="1" s="1"/>
  <c r="H2" i="1"/>
  <c r="I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  <c r="Q203" i="1" l="1"/>
  <c r="P203" i="1"/>
  <c r="Q202" i="1"/>
  <c r="P202" i="1"/>
  <c r="M203" i="1"/>
  <c r="M202" i="1"/>
  <c r="E203" i="1" l="1"/>
  <c r="E202" i="1"/>
  <c r="I203" i="1"/>
  <c r="D202" i="1"/>
  <c r="D203" i="1"/>
  <c r="I202" i="1" l="1"/>
  <c r="H202" i="1"/>
  <c r="H203" i="1"/>
</calcChain>
</file>

<file path=xl/sharedStrings.xml><?xml version="1.0" encoding="utf-8"?>
<sst xmlns="http://schemas.openxmlformats.org/spreadsheetml/2006/main" count="19" uniqueCount="13">
  <si>
    <t>lambda</t>
  </si>
  <si>
    <t>Pb Analytic</t>
  </si>
  <si>
    <t>Absolute Error</t>
  </si>
  <si>
    <t>Relative Error</t>
  </si>
  <si>
    <t>Max</t>
  </si>
  <si>
    <t>Average</t>
  </si>
  <si>
    <t>Pd Analytic</t>
  </si>
  <si>
    <t>Pd1 Analytic</t>
  </si>
  <si>
    <t>Pd2 Analytic</t>
  </si>
  <si>
    <t xml:space="preserve">Pb Simulation                           </t>
  </si>
  <si>
    <t xml:space="preserve">Pd Simulation                           </t>
  </si>
  <si>
    <t xml:space="preserve">Pd1 Simulation                          </t>
  </si>
  <si>
    <t xml:space="preserve">Pd2 Simulation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</si>
</sst>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Style" Target="style1.xml"/><Relationship Id="rId2" Type="http://schemas.microsoft.com/office/2011/relationships/chartColorStyle" Target="colors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Pb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Sheet1!$B$1</c:f>
              <c:strCache>
                <c:ptCount val="1"/>
                <c:pt idx="0">
                  <c:v>Pb Simulation                          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</c:numCache>
            </c:numRef>
          </c:xVal>
          <c:yVal>
            <c:numRef>
              <c:f>Sheet1!$B$2:$B$201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1.9999999999999999E-7</c:v>
                </c:pt>
                <c:pt idx="12">
                  <c:v>5.9999999999999997E-7</c:v>
                </c:pt>
                <c:pt idx="13">
                  <c:v>1.9999999999999999E-6</c:v>
                </c:pt>
                <c:pt idx="14">
                  <c:v>3.4999999999999999E-6</c:v>
                </c:pt>
                <c:pt idx="15">
                  <c:v>7.3000000000000004E-6</c:v>
                </c:pt>
                <c:pt idx="16">
                  <c:v>1.3499999999999999E-5</c:v>
                </c:pt>
                <c:pt idx="17">
                  <c:v>2.3200000000000001E-5</c:v>
                </c:pt>
                <c:pt idx="18">
                  <c:v>4.0000000000000003E-5</c:v>
                </c:pt>
                <c:pt idx="19">
                  <c:v>6.8100000000000002E-5</c:v>
                </c:pt>
                <c:pt idx="20">
                  <c:v>1.082E-4</c:v>
                </c:pt>
                <c:pt idx="21">
                  <c:v>1.6220000000000001E-4</c:v>
                </c:pt>
                <c:pt idx="22">
                  <c:v>2.4590000000000001E-4</c:v>
                </c:pt>
                <c:pt idx="23">
                  <c:v>3.6450000000000002E-4</c:v>
                </c:pt>
                <c:pt idx="24">
                  <c:v>5.1960000000000005E-4</c:v>
                </c:pt>
                <c:pt idx="25">
                  <c:v>7.2519999999999995E-4</c:v>
                </c:pt>
                <c:pt idx="26">
                  <c:v>1.0088E-3</c:v>
                </c:pt>
                <c:pt idx="27">
                  <c:v>1.361E-3</c:v>
                </c:pt>
                <c:pt idx="28">
                  <c:v>1.8055E-3</c:v>
                </c:pt>
                <c:pt idx="29">
                  <c:v>2.3706999999999999E-3</c:v>
                </c:pt>
                <c:pt idx="30">
                  <c:v>3.0598000000000001E-3</c:v>
                </c:pt>
                <c:pt idx="31">
                  <c:v>3.8836999999999999E-3</c:v>
                </c:pt>
                <c:pt idx="32">
                  <c:v>4.8840999999999997E-3</c:v>
                </c:pt>
                <c:pt idx="33">
                  <c:v>6.0432000000000003E-3</c:v>
                </c:pt>
                <c:pt idx="34">
                  <c:v>7.4165999999999998E-3</c:v>
                </c:pt>
                <c:pt idx="35">
                  <c:v>8.9852000000000005E-3</c:v>
                </c:pt>
                <c:pt idx="36">
                  <c:v>1.0791200000000001E-2</c:v>
                </c:pt>
                <c:pt idx="37">
                  <c:v>1.28343E-2</c:v>
                </c:pt>
                <c:pt idx="38">
                  <c:v>1.5100799999999999E-2</c:v>
                </c:pt>
                <c:pt idx="39">
                  <c:v>1.76277E-2</c:v>
                </c:pt>
                <c:pt idx="40">
                  <c:v>2.04412E-2</c:v>
                </c:pt>
                <c:pt idx="41">
                  <c:v>2.3510199999999998E-2</c:v>
                </c:pt>
                <c:pt idx="42">
                  <c:v>2.6839700000000001E-2</c:v>
                </c:pt>
                <c:pt idx="43">
                  <c:v>3.0454999999999999E-2</c:v>
                </c:pt>
                <c:pt idx="44">
                  <c:v>3.4297300000000003E-2</c:v>
                </c:pt>
                <c:pt idx="45">
                  <c:v>3.84112E-2</c:v>
                </c:pt>
                <c:pt idx="46">
                  <c:v>4.2833400000000001E-2</c:v>
                </c:pt>
                <c:pt idx="47">
                  <c:v>4.7531700000000003E-2</c:v>
                </c:pt>
                <c:pt idx="48">
                  <c:v>5.2411800000000001E-2</c:v>
                </c:pt>
                <c:pt idx="49">
                  <c:v>5.7567899999999998E-2</c:v>
                </c:pt>
                <c:pt idx="50">
                  <c:v>6.2965199999999999E-2</c:v>
                </c:pt>
                <c:pt idx="51">
                  <c:v>6.8490099999999998E-2</c:v>
                </c:pt>
                <c:pt idx="52">
                  <c:v>7.41893E-2</c:v>
                </c:pt>
                <c:pt idx="53">
                  <c:v>8.0090400000000006E-2</c:v>
                </c:pt>
                <c:pt idx="54">
                  <c:v>8.6132899999999998E-2</c:v>
                </c:pt>
                <c:pt idx="55">
                  <c:v>9.2382800000000001E-2</c:v>
                </c:pt>
                <c:pt idx="56">
                  <c:v>9.8660499999999998E-2</c:v>
                </c:pt>
                <c:pt idx="57">
                  <c:v>0.10511719999999999</c:v>
                </c:pt>
                <c:pt idx="58">
                  <c:v>0.111651</c:v>
                </c:pt>
                <c:pt idx="59">
                  <c:v>0.1182581</c:v>
                </c:pt>
                <c:pt idx="60">
                  <c:v>0.1249474</c:v>
                </c:pt>
                <c:pt idx="61">
                  <c:v>0.13175970000000001</c:v>
                </c:pt>
                <c:pt idx="62">
                  <c:v>0.13862289999999999</c:v>
                </c:pt>
                <c:pt idx="63">
                  <c:v>0.14552850000000001</c:v>
                </c:pt>
                <c:pt idx="64">
                  <c:v>0.15237220000000001</c:v>
                </c:pt>
                <c:pt idx="65">
                  <c:v>0.1593281</c:v>
                </c:pt>
                <c:pt idx="66">
                  <c:v>0.16624410000000001</c:v>
                </c:pt>
                <c:pt idx="67">
                  <c:v>0.17317949999999999</c:v>
                </c:pt>
                <c:pt idx="68">
                  <c:v>0.1801595</c:v>
                </c:pt>
                <c:pt idx="69">
                  <c:v>0.18708859999999999</c:v>
                </c:pt>
                <c:pt idx="70">
                  <c:v>0.1939437</c:v>
                </c:pt>
                <c:pt idx="71">
                  <c:v>0.20089799999999999</c:v>
                </c:pt>
                <c:pt idx="72">
                  <c:v>0.2075507</c:v>
                </c:pt>
                <c:pt idx="73">
                  <c:v>0.21450140000000001</c:v>
                </c:pt>
                <c:pt idx="74">
                  <c:v>0.22138070000000001</c:v>
                </c:pt>
                <c:pt idx="75">
                  <c:v>0.22798270000000001</c:v>
                </c:pt>
                <c:pt idx="76">
                  <c:v>0.2346714</c:v>
                </c:pt>
                <c:pt idx="77">
                  <c:v>0.24131730000000001</c:v>
                </c:pt>
                <c:pt idx="78">
                  <c:v>0.24797159999999999</c:v>
                </c:pt>
                <c:pt idx="79">
                  <c:v>0.25457950000000001</c:v>
                </c:pt>
                <c:pt idx="80">
                  <c:v>0.26088020000000001</c:v>
                </c:pt>
                <c:pt idx="81">
                  <c:v>0.26728109999999999</c:v>
                </c:pt>
                <c:pt idx="82">
                  <c:v>0.27368379999999998</c:v>
                </c:pt>
                <c:pt idx="83">
                  <c:v>0.28001819999999999</c:v>
                </c:pt>
                <c:pt idx="84">
                  <c:v>0.28631269999999998</c:v>
                </c:pt>
                <c:pt idx="85">
                  <c:v>0.29232419999999998</c:v>
                </c:pt>
                <c:pt idx="86">
                  <c:v>0.2985237</c:v>
                </c:pt>
                <c:pt idx="87">
                  <c:v>0.30441829999999998</c:v>
                </c:pt>
                <c:pt idx="88">
                  <c:v>0.31032009999999999</c:v>
                </c:pt>
                <c:pt idx="89">
                  <c:v>0.31609789999999999</c:v>
                </c:pt>
                <c:pt idx="90">
                  <c:v>0.32187710000000003</c:v>
                </c:pt>
                <c:pt idx="91">
                  <c:v>0.32762059999999998</c:v>
                </c:pt>
                <c:pt idx="92">
                  <c:v>0.33321610000000002</c:v>
                </c:pt>
                <c:pt idx="93">
                  <c:v>0.33872459999999999</c:v>
                </c:pt>
                <c:pt idx="94">
                  <c:v>0.34439829999999999</c:v>
                </c:pt>
                <c:pt idx="95">
                  <c:v>0.34983979999999998</c:v>
                </c:pt>
                <c:pt idx="96">
                  <c:v>0.35513670000000003</c:v>
                </c:pt>
                <c:pt idx="97">
                  <c:v>0.36037140000000001</c:v>
                </c:pt>
                <c:pt idx="98">
                  <c:v>0.36533460000000001</c:v>
                </c:pt>
                <c:pt idx="99">
                  <c:v>0.370479</c:v>
                </c:pt>
                <c:pt idx="100">
                  <c:v>0.37570379999999998</c:v>
                </c:pt>
                <c:pt idx="101">
                  <c:v>0.3808067</c:v>
                </c:pt>
                <c:pt idx="102">
                  <c:v>0.38561830000000002</c:v>
                </c:pt>
                <c:pt idx="103">
                  <c:v>0.3905149</c:v>
                </c:pt>
                <c:pt idx="104">
                  <c:v>0.39534599999999998</c:v>
                </c:pt>
                <c:pt idx="105">
                  <c:v>0.40017940000000002</c:v>
                </c:pt>
                <c:pt idx="106">
                  <c:v>0.40486040000000001</c:v>
                </c:pt>
                <c:pt idx="107">
                  <c:v>0.409306</c:v>
                </c:pt>
                <c:pt idx="108">
                  <c:v>0.41364250000000002</c:v>
                </c:pt>
                <c:pt idx="109">
                  <c:v>0.41849570000000003</c:v>
                </c:pt>
                <c:pt idx="110">
                  <c:v>0.42304700000000001</c:v>
                </c:pt>
                <c:pt idx="111">
                  <c:v>0.42745139999999998</c:v>
                </c:pt>
                <c:pt idx="112">
                  <c:v>0.4317587</c:v>
                </c:pt>
                <c:pt idx="113">
                  <c:v>0.43599830000000001</c:v>
                </c:pt>
                <c:pt idx="114">
                  <c:v>0.44046879999999999</c:v>
                </c:pt>
                <c:pt idx="115">
                  <c:v>0.4444381</c:v>
                </c:pt>
                <c:pt idx="116">
                  <c:v>0.44862629999999998</c:v>
                </c:pt>
                <c:pt idx="117">
                  <c:v>0.4525922</c:v>
                </c:pt>
                <c:pt idx="118">
                  <c:v>0.4566151</c:v>
                </c:pt>
                <c:pt idx="119">
                  <c:v>0.46045580000000003</c:v>
                </c:pt>
                <c:pt idx="120">
                  <c:v>0.46453909999999998</c:v>
                </c:pt>
                <c:pt idx="121">
                  <c:v>0.4684277</c:v>
                </c:pt>
                <c:pt idx="122">
                  <c:v>0.47205930000000002</c:v>
                </c:pt>
                <c:pt idx="123">
                  <c:v>0.47592230000000002</c:v>
                </c:pt>
                <c:pt idx="124">
                  <c:v>0.47977379999999997</c:v>
                </c:pt>
                <c:pt idx="125">
                  <c:v>0.4831976</c:v>
                </c:pt>
                <c:pt idx="126">
                  <c:v>0.48678929999999998</c:v>
                </c:pt>
                <c:pt idx="127">
                  <c:v>0.49032100000000001</c:v>
                </c:pt>
                <c:pt idx="128">
                  <c:v>0.49389529999999998</c:v>
                </c:pt>
                <c:pt idx="129">
                  <c:v>0.49736570000000002</c:v>
                </c:pt>
                <c:pt idx="130">
                  <c:v>0.50058930000000001</c:v>
                </c:pt>
                <c:pt idx="131">
                  <c:v>0.50409780000000004</c:v>
                </c:pt>
                <c:pt idx="132">
                  <c:v>0.50748059999999995</c:v>
                </c:pt>
                <c:pt idx="133">
                  <c:v>0.51078319999999999</c:v>
                </c:pt>
                <c:pt idx="134">
                  <c:v>0.51398299999999997</c:v>
                </c:pt>
                <c:pt idx="135">
                  <c:v>0.51714249999999995</c:v>
                </c:pt>
                <c:pt idx="136">
                  <c:v>0.52024559999999997</c:v>
                </c:pt>
                <c:pt idx="137">
                  <c:v>0.52334449999999999</c:v>
                </c:pt>
                <c:pt idx="138">
                  <c:v>0.52644550000000001</c:v>
                </c:pt>
                <c:pt idx="139">
                  <c:v>0.52954290000000004</c:v>
                </c:pt>
                <c:pt idx="140">
                  <c:v>0.53276509999999999</c:v>
                </c:pt>
                <c:pt idx="141">
                  <c:v>0.53581239999999997</c:v>
                </c:pt>
                <c:pt idx="142">
                  <c:v>0.53869199999999995</c:v>
                </c:pt>
                <c:pt idx="143">
                  <c:v>0.54150799999999999</c:v>
                </c:pt>
                <c:pt idx="144">
                  <c:v>0.5444968</c:v>
                </c:pt>
                <c:pt idx="145">
                  <c:v>0.54728960000000004</c:v>
                </c:pt>
                <c:pt idx="146">
                  <c:v>0.55023759999999999</c:v>
                </c:pt>
                <c:pt idx="147">
                  <c:v>0.55297149999999995</c:v>
                </c:pt>
                <c:pt idx="148">
                  <c:v>0.55549380000000004</c:v>
                </c:pt>
                <c:pt idx="149">
                  <c:v>0.55830760000000001</c:v>
                </c:pt>
                <c:pt idx="150">
                  <c:v>0.56109730000000002</c:v>
                </c:pt>
                <c:pt idx="151">
                  <c:v>0.5638164</c:v>
                </c:pt>
                <c:pt idx="152">
                  <c:v>0.56647709999999996</c:v>
                </c:pt>
                <c:pt idx="153">
                  <c:v>0.56900220000000001</c:v>
                </c:pt>
                <c:pt idx="154">
                  <c:v>0.57154830000000001</c:v>
                </c:pt>
                <c:pt idx="155">
                  <c:v>0.57406380000000001</c:v>
                </c:pt>
                <c:pt idx="156">
                  <c:v>0.57664219999999999</c:v>
                </c:pt>
                <c:pt idx="157">
                  <c:v>0.57910859999999997</c:v>
                </c:pt>
                <c:pt idx="158">
                  <c:v>0.58168660000000005</c:v>
                </c:pt>
                <c:pt idx="159">
                  <c:v>0.58390679999999995</c:v>
                </c:pt>
                <c:pt idx="160">
                  <c:v>0.58633519999999995</c:v>
                </c:pt>
                <c:pt idx="161">
                  <c:v>0.58878359999999996</c:v>
                </c:pt>
                <c:pt idx="162">
                  <c:v>0.59107069999999995</c:v>
                </c:pt>
                <c:pt idx="163">
                  <c:v>0.59333349999999996</c:v>
                </c:pt>
                <c:pt idx="164">
                  <c:v>0.59573569999999998</c:v>
                </c:pt>
                <c:pt idx="165">
                  <c:v>0.59792279999999998</c:v>
                </c:pt>
                <c:pt idx="166">
                  <c:v>0.60012290000000001</c:v>
                </c:pt>
                <c:pt idx="167">
                  <c:v>0.60239940000000003</c:v>
                </c:pt>
                <c:pt idx="168">
                  <c:v>0.60443789999999997</c:v>
                </c:pt>
                <c:pt idx="169">
                  <c:v>0.6068403</c:v>
                </c:pt>
                <c:pt idx="170">
                  <c:v>0.60888129999999996</c:v>
                </c:pt>
                <c:pt idx="171">
                  <c:v>0.61099369999999997</c:v>
                </c:pt>
                <c:pt idx="172">
                  <c:v>0.61306720000000003</c:v>
                </c:pt>
                <c:pt idx="173">
                  <c:v>0.61537379999999997</c:v>
                </c:pt>
                <c:pt idx="174">
                  <c:v>0.61715679999999995</c:v>
                </c:pt>
                <c:pt idx="175">
                  <c:v>0.61924239999999997</c:v>
                </c:pt>
                <c:pt idx="176">
                  <c:v>0.62124809999999997</c:v>
                </c:pt>
                <c:pt idx="177">
                  <c:v>0.62330430000000003</c:v>
                </c:pt>
                <c:pt idx="178">
                  <c:v>0.62523510000000004</c:v>
                </c:pt>
                <c:pt idx="179">
                  <c:v>0.62707740000000001</c:v>
                </c:pt>
                <c:pt idx="180">
                  <c:v>0.62891039999999998</c:v>
                </c:pt>
                <c:pt idx="181">
                  <c:v>0.63092919999999997</c:v>
                </c:pt>
                <c:pt idx="182">
                  <c:v>0.63274399999999997</c:v>
                </c:pt>
                <c:pt idx="183">
                  <c:v>0.63470320000000002</c:v>
                </c:pt>
                <c:pt idx="184">
                  <c:v>0.63662240000000003</c:v>
                </c:pt>
                <c:pt idx="185">
                  <c:v>0.63854719999999998</c:v>
                </c:pt>
                <c:pt idx="186">
                  <c:v>0.64054129999999998</c:v>
                </c:pt>
                <c:pt idx="187">
                  <c:v>0.64200889999999999</c:v>
                </c:pt>
                <c:pt idx="188">
                  <c:v>0.64371769999999995</c:v>
                </c:pt>
                <c:pt idx="189">
                  <c:v>0.64580899999999997</c:v>
                </c:pt>
                <c:pt idx="190">
                  <c:v>0.64764540000000004</c:v>
                </c:pt>
                <c:pt idx="191">
                  <c:v>0.6493449</c:v>
                </c:pt>
                <c:pt idx="192">
                  <c:v>0.65086480000000002</c:v>
                </c:pt>
                <c:pt idx="193">
                  <c:v>0.65267129999999995</c:v>
                </c:pt>
                <c:pt idx="194">
                  <c:v>0.65435719999999997</c:v>
                </c:pt>
                <c:pt idx="195">
                  <c:v>0.65602320000000003</c:v>
                </c:pt>
                <c:pt idx="196">
                  <c:v>0.6577769</c:v>
                </c:pt>
                <c:pt idx="197">
                  <c:v>0.65936669999999997</c:v>
                </c:pt>
                <c:pt idx="198">
                  <c:v>0.66099110000000005</c:v>
                </c:pt>
                <c:pt idx="199">
                  <c:v>0.6625432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982-4A57-A4C4-C0B6BF2C9370}"/>
            </c:ext>
          </c:extLst>
        </c:ser>
        <c:ser>
          <c:idx val="3"/>
          <c:order val="1"/>
          <c:tx>
            <c:strRef>
              <c:f>Sheet1!$C$1</c:f>
              <c:strCache>
                <c:ptCount val="1"/>
                <c:pt idx="0">
                  <c:v>Pb Analytic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</c:numCache>
            </c:numRef>
          </c:xVal>
          <c:yVal>
            <c:numRef>
              <c:f>Sheet1!$C$2:$C$201</c:f>
              <c:numCache>
                <c:formatCode>0.00E+00</c:formatCode>
                <c:ptCount val="200"/>
                <c:pt idx="0">
                  <c:v>8.7809570000000004E-20</c:v>
                </c:pt>
                <c:pt idx="1">
                  <c:v>8.7809570000000004E-20</c:v>
                </c:pt>
                <c:pt idx="2">
                  <c:v>3.3532970000000002E-16</c:v>
                </c:pt>
                <c:pt idx="3">
                  <c:v>4.0469130000000002E-14</c:v>
                </c:pt>
                <c:pt idx="4">
                  <c:v>1.1855230000000001E-12</c:v>
                </c:pt>
                <c:pt idx="5">
                  <c:v>1.5969699999999999E-11</c:v>
                </c:pt>
                <c:pt idx="6">
                  <c:v>1.314818E-10</c:v>
                </c:pt>
                <c:pt idx="7">
                  <c:v>7.7007620000000002E-10</c:v>
                </c:pt>
                <c:pt idx="8">
                  <c:v>3.5127199999999998E-9</c:v>
                </c:pt>
                <c:pt idx="9">
                  <c:v>1.3230319999999999E-8</c:v>
                </c:pt>
                <c:pt idx="10">
                  <c:v>4.281939E-8</c:v>
                </c:pt>
                <c:pt idx="11">
                  <c:v>1.225215E-7</c:v>
                </c:pt>
                <c:pt idx="12">
                  <c:v>3.1652869999999999E-7</c:v>
                </c:pt>
                <c:pt idx="13">
                  <c:v>7.5020000000000003E-7</c:v>
                </c:pt>
                <c:pt idx="14">
                  <c:v>1.6515720000000001E-6</c:v>
                </c:pt>
                <c:pt idx="15">
                  <c:v>3.4107819999999999E-6</c:v>
                </c:pt>
                <c:pt idx="16">
                  <c:v>6.6604060000000004E-6</c:v>
                </c:pt>
                <c:pt idx="17">
                  <c:v>1.2378489999999999E-5</c:v>
                </c:pt>
                <c:pt idx="18">
                  <c:v>2.2014229999999999E-5</c:v>
                </c:pt>
                <c:pt idx="19">
                  <c:v>3.763411E-5</c:v>
                </c:pt>
                <c:pt idx="20">
                  <c:v>6.2083409999999997E-5</c:v>
                </c:pt>
                <c:pt idx="21">
                  <c:v>9.9156090000000004E-5</c:v>
                </c:pt>
                <c:pt idx="22">
                  <c:v>1.5376300000000001E-4</c:v>
                </c:pt>
                <c:pt idx="23">
                  <c:v>2.320872E-4</c:v>
                </c:pt>
                <c:pt idx="24">
                  <c:v>3.4171469999999998E-4</c:v>
                </c:pt>
                <c:pt idx="25">
                  <c:v>4.9172699999999996E-4</c:v>
                </c:pt>
                <c:pt idx="26">
                  <c:v>6.9274569999999995E-4</c:v>
                </c:pt>
                <c:pt idx="27">
                  <c:v>9.5691999999999999E-4</c:v>
                </c:pt>
                <c:pt idx="28">
                  <c:v>1.2978499999999999E-3</c:v>
                </c:pt>
                <c:pt idx="29">
                  <c:v>1.7304460000000001E-3</c:v>
                </c:pt>
                <c:pt idx="30">
                  <c:v>2.270719E-3</c:v>
                </c:pt>
                <c:pt idx="31">
                  <c:v>2.9355179999999998E-3</c:v>
                </c:pt>
                <c:pt idx="32">
                  <c:v>3.7422150000000001E-3</c:v>
                </c:pt>
                <c:pt idx="33">
                  <c:v>4.7083530000000002E-3</c:v>
                </c:pt>
                <c:pt idx="34">
                  <c:v>5.8512700000000004E-3</c:v>
                </c:pt>
                <c:pt idx="35">
                  <c:v>7.1877190000000004E-3</c:v>
                </c:pt>
                <c:pt idx="36">
                  <c:v>8.7334990000000005E-3</c:v>
                </c:pt>
                <c:pt idx="37">
                  <c:v>1.05031E-2</c:v>
                </c:pt>
                <c:pt idx="38">
                  <c:v>1.250939E-2</c:v>
                </c:pt>
                <c:pt idx="39">
                  <c:v>1.476337E-2</c:v>
                </c:pt>
                <c:pt idx="40">
                  <c:v>1.7273960000000001E-2</c:v>
                </c:pt>
                <c:pt idx="41">
                  <c:v>2.0047840000000001E-2</c:v>
                </c:pt>
                <c:pt idx="42">
                  <c:v>2.308938E-2</c:v>
                </c:pt>
                <c:pt idx="43">
                  <c:v>2.6400610000000001E-2</c:v>
                </c:pt>
                <c:pt idx="44">
                  <c:v>2.9981299999999999E-2</c:v>
                </c:pt>
                <c:pt idx="45">
                  <c:v>3.3828959999999998E-2</c:v>
                </c:pt>
                <c:pt idx="46">
                  <c:v>3.7939059999999997E-2</c:v>
                </c:pt>
                <c:pt idx="47">
                  <c:v>4.2305130000000003E-2</c:v>
                </c:pt>
                <c:pt idx="48">
                  <c:v>4.6919009999999997E-2</c:v>
                </c:pt>
                <c:pt idx="49">
                  <c:v>5.1770990000000003E-2</c:v>
                </c:pt>
                <c:pt idx="50">
                  <c:v>5.6850119999999997E-2</c:v>
                </c:pt>
                <c:pt idx="51">
                  <c:v>6.2144350000000001E-2</c:v>
                </c:pt>
                <c:pt idx="52">
                  <c:v>6.7640790000000006E-2</c:v>
                </c:pt>
                <c:pt idx="53">
                  <c:v>7.3325929999999997E-2</c:v>
                </c:pt>
                <c:pt idx="54">
                  <c:v>7.9185829999999999E-2</c:v>
                </c:pt>
                <c:pt idx="55">
                  <c:v>8.5206279999999995E-2</c:v>
                </c:pt>
                <c:pt idx="56">
                  <c:v>9.1373010000000005E-2</c:v>
                </c:pt>
                <c:pt idx="57">
                  <c:v>9.7671809999999998E-2</c:v>
                </c:pt>
                <c:pt idx="58">
                  <c:v>0.10408870000000001</c:v>
                </c:pt>
                <c:pt idx="59">
                  <c:v>0.11060979999999999</c:v>
                </c:pt>
                <c:pt idx="60">
                  <c:v>0.11722200000000001</c:v>
                </c:pt>
                <c:pt idx="61">
                  <c:v>0.1239123</c:v>
                </c:pt>
                <c:pt idx="62">
                  <c:v>0.13066849999999999</c:v>
                </c:pt>
                <c:pt idx="63">
                  <c:v>0.13747880000000001</c:v>
                </c:pt>
                <c:pt idx="64">
                  <c:v>0.14433199999999999</c:v>
                </c:pt>
                <c:pt idx="65">
                  <c:v>0.15121760000000001</c:v>
                </c:pt>
                <c:pt idx="66">
                  <c:v>0.15812570000000001</c:v>
                </c:pt>
                <c:pt idx="67">
                  <c:v>0.17197309999999999</c:v>
                </c:pt>
                <c:pt idx="68">
                  <c:v>0.17889569999999999</c:v>
                </c:pt>
                <c:pt idx="69">
                  <c:v>0.18580759999999999</c:v>
                </c:pt>
                <c:pt idx="70">
                  <c:v>0.19270180000000001</c:v>
                </c:pt>
                <c:pt idx="71">
                  <c:v>0.19957220000000001</c:v>
                </c:pt>
                <c:pt idx="72">
                  <c:v>0.20641290000000001</c:v>
                </c:pt>
                <c:pt idx="73">
                  <c:v>0.21321889999999999</c:v>
                </c:pt>
                <c:pt idx="74">
                  <c:v>0.21998519999999999</c:v>
                </c:pt>
                <c:pt idx="75">
                  <c:v>0.22670779999999999</c:v>
                </c:pt>
                <c:pt idx="76">
                  <c:v>0.2333826</c:v>
                </c:pt>
                <c:pt idx="77">
                  <c:v>0.24000630000000001</c:v>
                </c:pt>
                <c:pt idx="78">
                  <c:v>0.24657580000000001</c:v>
                </c:pt>
                <c:pt idx="79">
                  <c:v>0.25308839999999999</c:v>
                </c:pt>
                <c:pt idx="80">
                  <c:v>0.25954169999999999</c:v>
                </c:pt>
                <c:pt idx="81">
                  <c:v>0.26593349999999999</c:v>
                </c:pt>
                <c:pt idx="82">
                  <c:v>0.27226210000000001</c:v>
                </c:pt>
                <c:pt idx="83">
                  <c:v>0.278526</c:v>
                </c:pt>
                <c:pt idx="84">
                  <c:v>0.28472370000000002</c:v>
                </c:pt>
                <c:pt idx="85">
                  <c:v>0.29085420000000001</c:v>
                </c:pt>
                <c:pt idx="86">
                  <c:v>0.29691669999999998</c:v>
                </c:pt>
                <c:pt idx="87">
                  <c:v>0.30291030000000002</c:v>
                </c:pt>
                <c:pt idx="88">
                  <c:v>0.30883460000000001</c:v>
                </c:pt>
                <c:pt idx="89">
                  <c:v>0.3146892</c:v>
                </c:pt>
                <c:pt idx="90">
                  <c:v>0.32047369999999997</c:v>
                </c:pt>
                <c:pt idx="91">
                  <c:v>0.32618819999999998</c:v>
                </c:pt>
                <c:pt idx="92">
                  <c:v>0.33183249999999997</c:v>
                </c:pt>
                <c:pt idx="93">
                  <c:v>0.33740680000000001</c:v>
                </c:pt>
                <c:pt idx="94">
                  <c:v>0.34291129999999997</c:v>
                </c:pt>
                <c:pt idx="95">
                  <c:v>0.34834609999999999</c:v>
                </c:pt>
                <c:pt idx="96">
                  <c:v>0.35371180000000002</c:v>
                </c:pt>
                <c:pt idx="97">
                  <c:v>0.35900870000000001</c:v>
                </c:pt>
                <c:pt idx="98">
                  <c:v>0.36423719999999998</c:v>
                </c:pt>
                <c:pt idx="99">
                  <c:v>0.369398</c:v>
                </c:pt>
                <c:pt idx="100">
                  <c:v>0.37449159999999998</c:v>
                </c:pt>
                <c:pt idx="101">
                  <c:v>0.37951859999999998</c:v>
                </c:pt>
                <c:pt idx="102">
                  <c:v>0.38447959999999998</c:v>
                </c:pt>
                <c:pt idx="103">
                  <c:v>0.38937549999999999</c:v>
                </c:pt>
                <c:pt idx="104">
                  <c:v>0.39420680000000002</c:v>
                </c:pt>
                <c:pt idx="105">
                  <c:v>0.39897440000000001</c:v>
                </c:pt>
                <c:pt idx="106">
                  <c:v>0.40367900000000001</c:v>
                </c:pt>
                <c:pt idx="107">
                  <c:v>0.4083213</c:v>
                </c:pt>
                <c:pt idx="108">
                  <c:v>0.4129023</c:v>
                </c:pt>
                <c:pt idx="109">
                  <c:v>0.41742259999999998</c:v>
                </c:pt>
                <c:pt idx="110">
                  <c:v>0.42188320000000001</c:v>
                </c:pt>
                <c:pt idx="111">
                  <c:v>0.42628470000000002</c:v>
                </c:pt>
                <c:pt idx="112">
                  <c:v>0.43062820000000002</c:v>
                </c:pt>
                <c:pt idx="113">
                  <c:v>0.43491429999999998</c:v>
                </c:pt>
                <c:pt idx="114">
                  <c:v>0.43914399999999998</c:v>
                </c:pt>
                <c:pt idx="115">
                  <c:v>0.44331799999999999</c:v>
                </c:pt>
                <c:pt idx="116">
                  <c:v>0.44743719999999998</c:v>
                </c:pt>
                <c:pt idx="117">
                  <c:v>0.45150240000000003</c:v>
                </c:pt>
                <c:pt idx="118">
                  <c:v>0.45551439999999999</c:v>
                </c:pt>
                <c:pt idx="119">
                  <c:v>0.4594741</c:v>
                </c:pt>
                <c:pt idx="120">
                  <c:v>0.46338220000000002</c:v>
                </c:pt>
                <c:pt idx="121">
                  <c:v>0.46723959999999998</c:v>
                </c:pt>
                <c:pt idx="122">
                  <c:v>0.4710471</c:v>
                </c:pt>
                <c:pt idx="123">
                  <c:v>0.47480539999999999</c:v>
                </c:pt>
                <c:pt idx="124">
                  <c:v>0.47851539999999998</c:v>
                </c:pt>
                <c:pt idx="125">
                  <c:v>0.48217769999999999</c:v>
                </c:pt>
                <c:pt idx="126">
                  <c:v>0.48579329999999998</c:v>
                </c:pt>
                <c:pt idx="127">
                  <c:v>0.48936269999999998</c:v>
                </c:pt>
                <c:pt idx="128">
                  <c:v>0.49288690000000002</c:v>
                </c:pt>
                <c:pt idx="129">
                  <c:v>0.49636639999999999</c:v>
                </c:pt>
                <c:pt idx="130">
                  <c:v>0.49980210000000003</c:v>
                </c:pt>
                <c:pt idx="131">
                  <c:v>0.50319460000000005</c:v>
                </c:pt>
                <c:pt idx="132">
                  <c:v>0.50654460000000001</c:v>
                </c:pt>
                <c:pt idx="133">
                  <c:v>0.50985290000000005</c:v>
                </c:pt>
                <c:pt idx="134">
                  <c:v>0.51312009999999997</c:v>
                </c:pt>
                <c:pt idx="135">
                  <c:v>0.51634690000000005</c:v>
                </c:pt>
                <c:pt idx="136">
                  <c:v>0.51953389999999999</c:v>
                </c:pt>
                <c:pt idx="137">
                  <c:v>0.52268190000000003</c:v>
                </c:pt>
                <c:pt idx="138">
                  <c:v>0.52579129999999996</c:v>
                </c:pt>
                <c:pt idx="139">
                  <c:v>0.52886290000000002</c:v>
                </c:pt>
                <c:pt idx="140">
                  <c:v>0.53189730000000002</c:v>
                </c:pt>
                <c:pt idx="141">
                  <c:v>0.53489509999999996</c:v>
                </c:pt>
                <c:pt idx="142">
                  <c:v>0.53785689999999997</c:v>
                </c:pt>
                <c:pt idx="143">
                  <c:v>0.54078320000000002</c:v>
                </c:pt>
                <c:pt idx="144">
                  <c:v>0.54367460000000001</c:v>
                </c:pt>
                <c:pt idx="145">
                  <c:v>0.54653180000000001</c:v>
                </c:pt>
                <c:pt idx="146">
                  <c:v>0.54935520000000004</c:v>
                </c:pt>
                <c:pt idx="147">
                  <c:v>0.55214549999999996</c:v>
                </c:pt>
                <c:pt idx="148">
                  <c:v>0.55490300000000004</c:v>
                </c:pt>
                <c:pt idx="149">
                  <c:v>0.55762840000000002</c:v>
                </c:pt>
                <c:pt idx="150">
                  <c:v>0.56032219999999999</c:v>
                </c:pt>
                <c:pt idx="151">
                  <c:v>0.56298490000000001</c:v>
                </c:pt>
                <c:pt idx="152">
                  <c:v>0.56561700000000004</c:v>
                </c:pt>
                <c:pt idx="153">
                  <c:v>0.56821889999999997</c:v>
                </c:pt>
                <c:pt idx="154">
                  <c:v>0.57079120000000005</c:v>
                </c:pt>
                <c:pt idx="155">
                  <c:v>0.57333429999999996</c:v>
                </c:pt>
                <c:pt idx="156">
                  <c:v>0.57584869999999999</c:v>
                </c:pt>
                <c:pt idx="157">
                  <c:v>0.57833480000000004</c:v>
                </c:pt>
                <c:pt idx="158">
                  <c:v>0.58079309999999995</c:v>
                </c:pt>
                <c:pt idx="159">
                  <c:v>0.58322399999999996</c:v>
                </c:pt>
                <c:pt idx="160">
                  <c:v>0.58562789999999998</c:v>
                </c:pt>
                <c:pt idx="161">
                  <c:v>0.58800529999999995</c:v>
                </c:pt>
                <c:pt idx="162">
                  <c:v>0.59035660000000001</c:v>
                </c:pt>
                <c:pt idx="163">
                  <c:v>0.59268209999999999</c:v>
                </c:pt>
                <c:pt idx="164">
                  <c:v>0.59498240000000002</c:v>
                </c:pt>
                <c:pt idx="165">
                  <c:v>0.59725760000000006</c:v>
                </c:pt>
                <c:pt idx="166">
                  <c:v>0.59950840000000005</c:v>
                </c:pt>
                <c:pt idx="167">
                  <c:v>0.60173489999999996</c:v>
                </c:pt>
                <c:pt idx="168">
                  <c:v>0.60393759999999996</c:v>
                </c:pt>
                <c:pt idx="169">
                  <c:v>0.60611689999999996</c:v>
                </c:pt>
                <c:pt idx="170">
                  <c:v>0.60827310000000001</c:v>
                </c:pt>
                <c:pt idx="171">
                  <c:v>0.61040649999999996</c:v>
                </c:pt>
                <c:pt idx="172">
                  <c:v>0.61251750000000005</c:v>
                </c:pt>
                <c:pt idx="173">
                  <c:v>0.61460649999999994</c:v>
                </c:pt>
                <c:pt idx="174">
                  <c:v>0.61667369999999999</c:v>
                </c:pt>
                <c:pt idx="175">
                  <c:v>0.61871949999999998</c:v>
                </c:pt>
                <c:pt idx="176">
                  <c:v>0.62074419999999997</c:v>
                </c:pt>
                <c:pt idx="177">
                  <c:v>0.62274810000000003</c:v>
                </c:pt>
                <c:pt idx="178">
                  <c:v>0.6247315</c:v>
                </c:pt>
                <c:pt idx="179">
                  <c:v>0.62669470000000005</c:v>
                </c:pt>
                <c:pt idx="180">
                  <c:v>0.62863800000000003</c:v>
                </c:pt>
                <c:pt idx="181">
                  <c:v>0.63056179999999995</c:v>
                </c:pt>
                <c:pt idx="182">
                  <c:v>0.63246619999999998</c:v>
                </c:pt>
                <c:pt idx="183">
                  <c:v>0.63435160000000002</c:v>
                </c:pt>
                <c:pt idx="184">
                  <c:v>0.63621819999999996</c:v>
                </c:pt>
                <c:pt idx="185">
                  <c:v>0.63806629999999998</c:v>
                </c:pt>
                <c:pt idx="186">
                  <c:v>0.63989620000000003</c:v>
                </c:pt>
                <c:pt idx="187">
                  <c:v>0.6417081</c:v>
                </c:pt>
                <c:pt idx="188">
                  <c:v>0.64350229999999997</c:v>
                </c:pt>
                <c:pt idx="189">
                  <c:v>0.64527900000000005</c:v>
                </c:pt>
                <c:pt idx="190">
                  <c:v>0.64703849999999996</c:v>
                </c:pt>
                <c:pt idx="191">
                  <c:v>0.64878100000000005</c:v>
                </c:pt>
                <c:pt idx="192">
                  <c:v>0.65050680000000005</c:v>
                </c:pt>
                <c:pt idx="193">
                  <c:v>0.65221609999999997</c:v>
                </c:pt>
                <c:pt idx="194">
                  <c:v>0.65390899999999996</c:v>
                </c:pt>
                <c:pt idx="195">
                  <c:v>0.655586</c:v>
                </c:pt>
                <c:pt idx="196">
                  <c:v>0.65724700000000003</c:v>
                </c:pt>
                <c:pt idx="197">
                  <c:v>0.65889249999999999</c:v>
                </c:pt>
                <c:pt idx="198">
                  <c:v>0.66052259999999996</c:v>
                </c:pt>
                <c:pt idx="199">
                  <c:v>0.66213739999999999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982-4A57-A4C4-C0B6BF2C9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84096"/>
        <c:axId val="43284672"/>
      </c:scatterChart>
      <c:valAx>
        <c:axId val="43284096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4672"/>
        <c:crosses val="autoZero"/>
        <c:crossBetween val="midCat"/>
      </c:valAx>
      <c:valAx>
        <c:axId val="4328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Pd Simulation                          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</c:numCache>
            </c:numRef>
          </c:xVal>
          <c:yVal>
            <c:numRef>
              <c:f>Sheet1!$F$2:$F$201</c:f>
              <c:numCache>
                <c:formatCode>General</c:formatCode>
                <c:ptCount val="200"/>
                <c:pt idx="0">
                  <c:v>0.34337240000000002</c:v>
                </c:pt>
                <c:pt idx="1">
                  <c:v>0.35394969999999998</c:v>
                </c:pt>
                <c:pt idx="2">
                  <c:v>0.36500519999999997</c:v>
                </c:pt>
                <c:pt idx="3">
                  <c:v>0.3764342</c:v>
                </c:pt>
                <c:pt idx="4">
                  <c:v>0.38817259999999998</c:v>
                </c:pt>
                <c:pt idx="5">
                  <c:v>0.40032259999999997</c:v>
                </c:pt>
                <c:pt idx="6">
                  <c:v>0.4127323</c:v>
                </c:pt>
                <c:pt idx="7">
                  <c:v>0.42538359999999997</c:v>
                </c:pt>
                <c:pt idx="8">
                  <c:v>0.43814320000000001</c:v>
                </c:pt>
                <c:pt idx="9">
                  <c:v>0.45109719999999998</c:v>
                </c:pt>
                <c:pt idx="10">
                  <c:v>0.46413969999999999</c:v>
                </c:pt>
                <c:pt idx="11">
                  <c:v>0.47721530000000001</c:v>
                </c:pt>
                <c:pt idx="12">
                  <c:v>0.49019770000000001</c:v>
                </c:pt>
                <c:pt idx="13">
                  <c:v>0.50320600000000004</c:v>
                </c:pt>
                <c:pt idx="14">
                  <c:v>0.51604220000000001</c:v>
                </c:pt>
                <c:pt idx="15">
                  <c:v>0.52882430000000002</c:v>
                </c:pt>
                <c:pt idx="16">
                  <c:v>0.54138379999999997</c:v>
                </c:pt>
                <c:pt idx="17">
                  <c:v>0.55378000000000005</c:v>
                </c:pt>
                <c:pt idx="18">
                  <c:v>0.5660461</c:v>
                </c:pt>
                <c:pt idx="19">
                  <c:v>0.5779436</c:v>
                </c:pt>
                <c:pt idx="20">
                  <c:v>0.58957879999999996</c:v>
                </c:pt>
                <c:pt idx="21">
                  <c:v>0.60097860000000003</c:v>
                </c:pt>
                <c:pt idx="22">
                  <c:v>0.61202880000000004</c:v>
                </c:pt>
                <c:pt idx="23">
                  <c:v>0.62270709999999996</c:v>
                </c:pt>
                <c:pt idx="24">
                  <c:v>0.63305319999999998</c:v>
                </c:pt>
                <c:pt idx="25">
                  <c:v>0.64303489999999996</c:v>
                </c:pt>
                <c:pt idx="26">
                  <c:v>0.65261130000000001</c:v>
                </c:pt>
                <c:pt idx="27">
                  <c:v>0.66170830000000003</c:v>
                </c:pt>
                <c:pt idx="28">
                  <c:v>0.67044760000000003</c:v>
                </c:pt>
                <c:pt idx="29">
                  <c:v>0.67867599999999995</c:v>
                </c:pt>
                <c:pt idx="30">
                  <c:v>0.68650029999999995</c:v>
                </c:pt>
                <c:pt idx="31">
                  <c:v>0.6938877</c:v>
                </c:pt>
                <c:pt idx="32">
                  <c:v>0.70070310000000002</c:v>
                </c:pt>
                <c:pt idx="33">
                  <c:v>0.70710729999999999</c:v>
                </c:pt>
                <c:pt idx="34">
                  <c:v>0.71303539999999999</c:v>
                </c:pt>
                <c:pt idx="35">
                  <c:v>0.71843919999999994</c:v>
                </c:pt>
                <c:pt idx="36">
                  <c:v>0.72331299999999998</c:v>
                </c:pt>
                <c:pt idx="37">
                  <c:v>0.72768060000000001</c:v>
                </c:pt>
                <c:pt idx="38">
                  <c:v>0.73158800000000002</c:v>
                </c:pt>
                <c:pt idx="39">
                  <c:v>0.73499009999999998</c:v>
                </c:pt>
                <c:pt idx="40">
                  <c:v>0.7378131</c:v>
                </c:pt>
                <c:pt idx="41">
                  <c:v>0.74023669999999997</c:v>
                </c:pt>
                <c:pt idx="42">
                  <c:v>0.74217759999999999</c:v>
                </c:pt>
                <c:pt idx="43">
                  <c:v>0.74354200000000004</c:v>
                </c:pt>
                <c:pt idx="44">
                  <c:v>0.74452669999999999</c:v>
                </c:pt>
                <c:pt idx="45">
                  <c:v>0.74506950000000005</c:v>
                </c:pt>
                <c:pt idx="46">
                  <c:v>0.74509460000000005</c:v>
                </c:pt>
                <c:pt idx="47">
                  <c:v>0.74472890000000003</c:v>
                </c:pt>
                <c:pt idx="48">
                  <c:v>0.7439924</c:v>
                </c:pt>
                <c:pt idx="49">
                  <c:v>0.74280579999999996</c:v>
                </c:pt>
                <c:pt idx="50">
                  <c:v>0.74126499999999995</c:v>
                </c:pt>
                <c:pt idx="51">
                  <c:v>0.73945470000000002</c:v>
                </c:pt>
                <c:pt idx="52">
                  <c:v>0.73734750000000004</c:v>
                </c:pt>
                <c:pt idx="53">
                  <c:v>0.7348884</c:v>
                </c:pt>
                <c:pt idx="54">
                  <c:v>0.73219520000000005</c:v>
                </c:pt>
                <c:pt idx="55">
                  <c:v>0.72914199999999996</c:v>
                </c:pt>
                <c:pt idx="56">
                  <c:v>0.72596360000000004</c:v>
                </c:pt>
                <c:pt idx="57">
                  <c:v>0.72256129999999996</c:v>
                </c:pt>
                <c:pt idx="58">
                  <c:v>0.71886649999999996</c:v>
                </c:pt>
                <c:pt idx="59">
                  <c:v>0.71500379999999997</c:v>
                </c:pt>
                <c:pt idx="60">
                  <c:v>0.71110530000000005</c:v>
                </c:pt>
                <c:pt idx="61">
                  <c:v>0.70695010000000003</c:v>
                </c:pt>
                <c:pt idx="62">
                  <c:v>0.702677</c:v>
                </c:pt>
                <c:pt idx="63">
                  <c:v>0.69818409999999997</c:v>
                </c:pt>
                <c:pt idx="64">
                  <c:v>0.69374400000000003</c:v>
                </c:pt>
                <c:pt idx="65">
                  <c:v>0.68912419999999996</c:v>
                </c:pt>
                <c:pt idx="66">
                  <c:v>0.68443900000000002</c:v>
                </c:pt>
                <c:pt idx="67">
                  <c:v>0.67971020000000004</c:v>
                </c:pt>
                <c:pt idx="68">
                  <c:v>0.67485150000000005</c:v>
                </c:pt>
                <c:pt idx="69">
                  <c:v>0.66999489999999995</c:v>
                </c:pt>
                <c:pt idx="70">
                  <c:v>0.665076</c:v>
                </c:pt>
                <c:pt idx="71">
                  <c:v>0.6601167</c:v>
                </c:pt>
                <c:pt idx="72">
                  <c:v>0.65540080000000001</c:v>
                </c:pt>
                <c:pt idx="73">
                  <c:v>0.65031000000000005</c:v>
                </c:pt>
                <c:pt idx="74">
                  <c:v>0.64521759999999995</c:v>
                </c:pt>
                <c:pt idx="75">
                  <c:v>0.64027489999999998</c:v>
                </c:pt>
                <c:pt idx="76">
                  <c:v>0.63531130000000002</c:v>
                </c:pt>
                <c:pt idx="77">
                  <c:v>0.63034780000000001</c:v>
                </c:pt>
                <c:pt idx="78">
                  <c:v>0.62533229999999995</c:v>
                </c:pt>
                <c:pt idx="79">
                  <c:v>0.62033309999999997</c:v>
                </c:pt>
                <c:pt idx="80">
                  <c:v>0.61559770000000003</c:v>
                </c:pt>
                <c:pt idx="81">
                  <c:v>0.61066140000000002</c:v>
                </c:pt>
                <c:pt idx="82">
                  <c:v>0.60572590000000004</c:v>
                </c:pt>
                <c:pt idx="83">
                  <c:v>0.60084510000000002</c:v>
                </c:pt>
                <c:pt idx="84">
                  <c:v>0.59597710000000004</c:v>
                </c:pt>
                <c:pt idx="85">
                  <c:v>0.59128970000000003</c:v>
                </c:pt>
                <c:pt idx="86">
                  <c:v>0.58640979999999998</c:v>
                </c:pt>
                <c:pt idx="87">
                  <c:v>0.58192239999999995</c:v>
                </c:pt>
                <c:pt idx="88">
                  <c:v>0.57730459999999995</c:v>
                </c:pt>
                <c:pt idx="89">
                  <c:v>0.57277480000000003</c:v>
                </c:pt>
                <c:pt idx="90">
                  <c:v>0.56819710000000001</c:v>
                </c:pt>
                <c:pt idx="91">
                  <c:v>0.56363859999999999</c:v>
                </c:pt>
                <c:pt idx="92">
                  <c:v>0.5592317</c:v>
                </c:pt>
                <c:pt idx="93">
                  <c:v>0.55480810000000003</c:v>
                </c:pt>
                <c:pt idx="94">
                  <c:v>0.55033489999999996</c:v>
                </c:pt>
                <c:pt idx="95">
                  <c:v>0.54593510000000001</c:v>
                </c:pt>
                <c:pt idx="96">
                  <c:v>0.54178079999999995</c:v>
                </c:pt>
                <c:pt idx="97">
                  <c:v>0.53760079999999999</c:v>
                </c:pt>
                <c:pt idx="98">
                  <c:v>0.53364829999999996</c:v>
                </c:pt>
                <c:pt idx="99">
                  <c:v>0.52948209999999996</c:v>
                </c:pt>
                <c:pt idx="100">
                  <c:v>0.52522610000000003</c:v>
                </c:pt>
                <c:pt idx="101">
                  <c:v>0.52118920000000002</c:v>
                </c:pt>
                <c:pt idx="102">
                  <c:v>0.51718019999999998</c:v>
                </c:pt>
                <c:pt idx="103">
                  <c:v>0.5132369</c:v>
                </c:pt>
                <c:pt idx="104">
                  <c:v>0.50933139999999999</c:v>
                </c:pt>
                <c:pt idx="105">
                  <c:v>0.50535209999999997</c:v>
                </c:pt>
                <c:pt idx="106">
                  <c:v>0.50170800000000004</c:v>
                </c:pt>
                <c:pt idx="107">
                  <c:v>0.49800840000000002</c:v>
                </c:pt>
                <c:pt idx="108">
                  <c:v>0.49453399999999997</c:v>
                </c:pt>
                <c:pt idx="109">
                  <c:v>0.49052099999999998</c:v>
                </c:pt>
                <c:pt idx="110">
                  <c:v>0.48679660000000002</c:v>
                </c:pt>
                <c:pt idx="111">
                  <c:v>0.4832091</c:v>
                </c:pt>
                <c:pt idx="112">
                  <c:v>0.47970859999999999</c:v>
                </c:pt>
                <c:pt idx="113">
                  <c:v>0.47620319999999999</c:v>
                </c:pt>
                <c:pt idx="114">
                  <c:v>0.47261160000000002</c:v>
                </c:pt>
                <c:pt idx="115">
                  <c:v>0.46938299999999999</c:v>
                </c:pt>
                <c:pt idx="116">
                  <c:v>0.46596539999999997</c:v>
                </c:pt>
                <c:pt idx="117">
                  <c:v>0.46273890000000001</c:v>
                </c:pt>
                <c:pt idx="118">
                  <c:v>0.45929320000000001</c:v>
                </c:pt>
                <c:pt idx="119">
                  <c:v>0.45624199999999998</c:v>
                </c:pt>
                <c:pt idx="120">
                  <c:v>0.45277689999999998</c:v>
                </c:pt>
                <c:pt idx="121">
                  <c:v>0.44960359999999999</c:v>
                </c:pt>
                <c:pt idx="122">
                  <c:v>0.44652510000000001</c:v>
                </c:pt>
                <c:pt idx="123">
                  <c:v>0.44340679999999999</c:v>
                </c:pt>
                <c:pt idx="124">
                  <c:v>0.44029509999999999</c:v>
                </c:pt>
                <c:pt idx="125">
                  <c:v>0.43757950000000001</c:v>
                </c:pt>
                <c:pt idx="126">
                  <c:v>0.43453340000000001</c:v>
                </c:pt>
                <c:pt idx="127">
                  <c:v>0.43162519999999999</c:v>
                </c:pt>
                <c:pt idx="128">
                  <c:v>0.42861719999999998</c:v>
                </c:pt>
                <c:pt idx="129">
                  <c:v>0.42580839999999998</c:v>
                </c:pt>
                <c:pt idx="130">
                  <c:v>0.42313460000000003</c:v>
                </c:pt>
                <c:pt idx="131">
                  <c:v>0.42020059999999998</c:v>
                </c:pt>
                <c:pt idx="132">
                  <c:v>0.41734579999999999</c:v>
                </c:pt>
                <c:pt idx="133">
                  <c:v>0.41458729999999999</c:v>
                </c:pt>
                <c:pt idx="134">
                  <c:v>0.41198109999999999</c:v>
                </c:pt>
                <c:pt idx="135">
                  <c:v>0.40933700000000001</c:v>
                </c:pt>
                <c:pt idx="136">
                  <c:v>0.40677479999999999</c:v>
                </c:pt>
                <c:pt idx="137">
                  <c:v>0.40414899999999998</c:v>
                </c:pt>
                <c:pt idx="138">
                  <c:v>0.40162500000000001</c:v>
                </c:pt>
                <c:pt idx="139">
                  <c:v>0.3990416</c:v>
                </c:pt>
                <c:pt idx="140">
                  <c:v>0.39639380000000002</c:v>
                </c:pt>
                <c:pt idx="141">
                  <c:v>0.39376030000000001</c:v>
                </c:pt>
                <c:pt idx="142">
                  <c:v>0.39146530000000002</c:v>
                </c:pt>
                <c:pt idx="143">
                  <c:v>0.38894990000000002</c:v>
                </c:pt>
                <c:pt idx="144">
                  <c:v>0.38651219999999997</c:v>
                </c:pt>
                <c:pt idx="145">
                  <c:v>0.38419300000000001</c:v>
                </c:pt>
                <c:pt idx="146">
                  <c:v>0.3816871</c:v>
                </c:pt>
                <c:pt idx="147">
                  <c:v>0.37945420000000002</c:v>
                </c:pt>
                <c:pt idx="148">
                  <c:v>0.3773803</c:v>
                </c:pt>
                <c:pt idx="149">
                  <c:v>0.37502099999999999</c:v>
                </c:pt>
                <c:pt idx="150">
                  <c:v>0.37261689999999997</c:v>
                </c:pt>
                <c:pt idx="151">
                  <c:v>0.37028509999999998</c:v>
                </c:pt>
                <c:pt idx="152">
                  <c:v>0.368141</c:v>
                </c:pt>
                <c:pt idx="153">
                  <c:v>0.36607909999999999</c:v>
                </c:pt>
                <c:pt idx="154">
                  <c:v>0.36390040000000001</c:v>
                </c:pt>
                <c:pt idx="155">
                  <c:v>0.36183969999999999</c:v>
                </c:pt>
                <c:pt idx="156">
                  <c:v>0.3597108</c:v>
                </c:pt>
                <c:pt idx="157">
                  <c:v>0.3575663</c:v>
                </c:pt>
                <c:pt idx="158">
                  <c:v>0.35544520000000002</c:v>
                </c:pt>
                <c:pt idx="159">
                  <c:v>0.35365069999999998</c:v>
                </c:pt>
                <c:pt idx="160">
                  <c:v>0.35149649999999999</c:v>
                </c:pt>
                <c:pt idx="161">
                  <c:v>0.34946349999999998</c:v>
                </c:pt>
                <c:pt idx="162">
                  <c:v>0.34755970000000003</c:v>
                </c:pt>
                <c:pt idx="163">
                  <c:v>0.3456958</c:v>
                </c:pt>
                <c:pt idx="164">
                  <c:v>0.34366679999999999</c:v>
                </c:pt>
                <c:pt idx="165">
                  <c:v>0.34184510000000001</c:v>
                </c:pt>
                <c:pt idx="166">
                  <c:v>0.33996029999999999</c:v>
                </c:pt>
                <c:pt idx="167">
                  <c:v>0.33802650000000001</c:v>
                </c:pt>
                <c:pt idx="168">
                  <c:v>0.33635080000000001</c:v>
                </c:pt>
                <c:pt idx="169">
                  <c:v>0.33427469999999998</c:v>
                </c:pt>
                <c:pt idx="170">
                  <c:v>0.33252520000000002</c:v>
                </c:pt>
                <c:pt idx="171">
                  <c:v>0.33081870000000002</c:v>
                </c:pt>
                <c:pt idx="172">
                  <c:v>0.329067</c:v>
                </c:pt>
                <c:pt idx="173">
                  <c:v>0.3271191</c:v>
                </c:pt>
                <c:pt idx="174">
                  <c:v>0.32567639999999998</c:v>
                </c:pt>
                <c:pt idx="175">
                  <c:v>0.32388519999999998</c:v>
                </c:pt>
                <c:pt idx="176">
                  <c:v>0.3222815</c:v>
                </c:pt>
                <c:pt idx="177">
                  <c:v>0.32046659999999999</c:v>
                </c:pt>
                <c:pt idx="178">
                  <c:v>0.31882690000000002</c:v>
                </c:pt>
                <c:pt idx="179">
                  <c:v>0.3172874</c:v>
                </c:pt>
                <c:pt idx="180">
                  <c:v>0.3158031</c:v>
                </c:pt>
                <c:pt idx="181">
                  <c:v>0.31405539999999998</c:v>
                </c:pt>
                <c:pt idx="182">
                  <c:v>0.31250889999999998</c:v>
                </c:pt>
                <c:pt idx="183">
                  <c:v>0.31078159999999999</c:v>
                </c:pt>
                <c:pt idx="184">
                  <c:v>0.30931710000000001</c:v>
                </c:pt>
                <c:pt idx="185">
                  <c:v>0.30767070000000002</c:v>
                </c:pt>
                <c:pt idx="186">
                  <c:v>0.30598370000000003</c:v>
                </c:pt>
                <c:pt idx="187">
                  <c:v>0.30482480000000001</c:v>
                </c:pt>
                <c:pt idx="188">
                  <c:v>0.3033362</c:v>
                </c:pt>
                <c:pt idx="189">
                  <c:v>0.30167280000000002</c:v>
                </c:pt>
                <c:pt idx="190">
                  <c:v>0.30000369999999998</c:v>
                </c:pt>
                <c:pt idx="191">
                  <c:v>0.29848570000000002</c:v>
                </c:pt>
                <c:pt idx="192">
                  <c:v>0.29730990000000002</c:v>
                </c:pt>
                <c:pt idx="193">
                  <c:v>0.29574620000000001</c:v>
                </c:pt>
                <c:pt idx="194">
                  <c:v>0.29433910000000002</c:v>
                </c:pt>
                <c:pt idx="195">
                  <c:v>0.2929311</c:v>
                </c:pt>
                <c:pt idx="196">
                  <c:v>0.29147489999999998</c:v>
                </c:pt>
                <c:pt idx="197">
                  <c:v>0.29008879999999998</c:v>
                </c:pt>
                <c:pt idx="198">
                  <c:v>0.2887381</c:v>
                </c:pt>
                <c:pt idx="199">
                  <c:v>0.28737309999999999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F5D-455C-9C71-2BE8F94128ED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Pd Analytic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</c:numCache>
            </c:numRef>
          </c:xVal>
          <c:yVal>
            <c:numRef>
              <c:f>Sheet1!$G$2:$G$201</c:f>
              <c:numCache>
                <c:formatCode>0.00E+00</c:formatCode>
                <c:ptCount val="200"/>
                <c:pt idx="0">
                  <c:v>0.34459000000000001</c:v>
                </c:pt>
                <c:pt idx="1">
                  <c:v>0.34459000000000001</c:v>
                </c:pt>
                <c:pt idx="2">
                  <c:v>0.35612650000000001</c:v>
                </c:pt>
                <c:pt idx="3">
                  <c:v>0.36792370000000002</c:v>
                </c:pt>
                <c:pt idx="4">
                  <c:v>0.37996029999999997</c:v>
                </c:pt>
                <c:pt idx="5">
                  <c:v>0.39221119999999998</c:v>
                </c:pt>
                <c:pt idx="6">
                  <c:v>0.40465000000000001</c:v>
                </c:pt>
                <c:pt idx="7">
                  <c:v>0.4172479</c:v>
                </c:pt>
                <c:pt idx="8">
                  <c:v>0.42997360000000001</c:v>
                </c:pt>
                <c:pt idx="9">
                  <c:v>0.4427951</c:v>
                </c:pt>
                <c:pt idx="10">
                  <c:v>0.45567879999999999</c:v>
                </c:pt>
                <c:pt idx="11">
                  <c:v>0.46859050000000002</c:v>
                </c:pt>
                <c:pt idx="12">
                  <c:v>0.48149579999999997</c:v>
                </c:pt>
                <c:pt idx="13">
                  <c:v>0.49436029999999997</c:v>
                </c:pt>
                <c:pt idx="14">
                  <c:v>0.50715030000000005</c:v>
                </c:pt>
                <c:pt idx="15">
                  <c:v>0.51983299999999999</c:v>
                </c:pt>
                <c:pt idx="16">
                  <c:v>0.53237690000000004</c:v>
                </c:pt>
                <c:pt idx="17">
                  <c:v>0.54475180000000001</c:v>
                </c:pt>
                <c:pt idx="18">
                  <c:v>0.55692940000000002</c:v>
                </c:pt>
                <c:pt idx="19">
                  <c:v>0.56888320000000003</c:v>
                </c:pt>
                <c:pt idx="20">
                  <c:v>0.58058799999999999</c:v>
                </c:pt>
                <c:pt idx="21">
                  <c:v>0.59202100000000002</c:v>
                </c:pt>
                <c:pt idx="22">
                  <c:v>0.60316049999999999</c:v>
                </c:pt>
                <c:pt idx="23">
                  <c:v>0.61398649999999999</c:v>
                </c:pt>
                <c:pt idx="24">
                  <c:v>0.62448079999999995</c:v>
                </c:pt>
                <c:pt idx="25">
                  <c:v>0.63462560000000001</c:v>
                </c:pt>
                <c:pt idx="26">
                  <c:v>0.64440419999999998</c:v>
                </c:pt>
                <c:pt idx="27">
                  <c:v>0.65380110000000002</c:v>
                </c:pt>
                <c:pt idx="28">
                  <c:v>0.66280110000000003</c:v>
                </c:pt>
                <c:pt idx="29">
                  <c:v>0.67138929999999997</c:v>
                </c:pt>
                <c:pt idx="30">
                  <c:v>0.67955270000000001</c:v>
                </c:pt>
                <c:pt idx="31">
                  <c:v>0.68727769999999999</c:v>
                </c:pt>
                <c:pt idx="32">
                  <c:v>0.69455219999999995</c:v>
                </c:pt>
                <c:pt idx="33">
                  <c:v>0.70136480000000001</c:v>
                </c:pt>
                <c:pt idx="34">
                  <c:v>0.70770560000000005</c:v>
                </c:pt>
                <c:pt idx="35">
                  <c:v>0.71356540000000002</c:v>
                </c:pt>
                <c:pt idx="36">
                  <c:v>0.71893720000000005</c:v>
                </c:pt>
                <c:pt idx="37">
                  <c:v>0.72381569999999995</c:v>
                </c:pt>
                <c:pt idx="38">
                  <c:v>0.72819710000000004</c:v>
                </c:pt>
                <c:pt idx="39">
                  <c:v>0.73207999999999995</c:v>
                </c:pt>
                <c:pt idx="40">
                  <c:v>0.73546529999999999</c:v>
                </c:pt>
                <c:pt idx="41">
                  <c:v>0.73835589999999995</c:v>
                </c:pt>
                <c:pt idx="42">
                  <c:v>0.74075709999999995</c:v>
                </c:pt>
                <c:pt idx="43">
                  <c:v>0.74267629999999996</c:v>
                </c:pt>
                <c:pt idx="44">
                  <c:v>0.74412319999999998</c:v>
                </c:pt>
                <c:pt idx="45">
                  <c:v>0.74510909999999997</c:v>
                </c:pt>
                <c:pt idx="46">
                  <c:v>0.74564739999999996</c:v>
                </c:pt>
                <c:pt idx="47">
                  <c:v>0.74575340000000001</c:v>
                </c:pt>
                <c:pt idx="48">
                  <c:v>0.74544310000000003</c:v>
                </c:pt>
                <c:pt idx="49">
                  <c:v>0.74473429999999996</c:v>
                </c:pt>
                <c:pt idx="50">
                  <c:v>0.74364560000000002</c:v>
                </c:pt>
                <c:pt idx="51">
                  <c:v>0.74219610000000003</c:v>
                </c:pt>
                <c:pt idx="52">
                  <c:v>0.7404056</c:v>
                </c:pt>
                <c:pt idx="53">
                  <c:v>0.73829449999999996</c:v>
                </c:pt>
                <c:pt idx="54">
                  <c:v>0.73588279999999995</c:v>
                </c:pt>
                <c:pt idx="55">
                  <c:v>0.73319069999999997</c:v>
                </c:pt>
                <c:pt idx="56">
                  <c:v>0.73023800000000005</c:v>
                </c:pt>
                <c:pt idx="57">
                  <c:v>0.72704460000000004</c:v>
                </c:pt>
                <c:pt idx="58">
                  <c:v>0.72362930000000003</c:v>
                </c:pt>
                <c:pt idx="59">
                  <c:v>0.72001079999999995</c:v>
                </c:pt>
                <c:pt idx="60">
                  <c:v>0.71620680000000003</c:v>
                </c:pt>
                <c:pt idx="61">
                  <c:v>0.71223460000000005</c:v>
                </c:pt>
                <c:pt idx="62">
                  <c:v>0.70811060000000003</c:v>
                </c:pt>
                <c:pt idx="63">
                  <c:v>0.70385050000000005</c:v>
                </c:pt>
                <c:pt idx="64">
                  <c:v>0.69946889999999995</c:v>
                </c:pt>
                <c:pt idx="65">
                  <c:v>0.69497980000000004</c:v>
                </c:pt>
                <c:pt idx="66">
                  <c:v>0.69039649999999997</c:v>
                </c:pt>
                <c:pt idx="67">
                  <c:v>0.68099560000000003</c:v>
                </c:pt>
                <c:pt idx="68">
                  <c:v>0.67620040000000003</c:v>
                </c:pt>
                <c:pt idx="69">
                  <c:v>0.6713557</c:v>
                </c:pt>
                <c:pt idx="70">
                  <c:v>0.66647069999999997</c:v>
                </c:pt>
                <c:pt idx="71">
                  <c:v>0.66155419999999998</c:v>
                </c:pt>
                <c:pt idx="72">
                  <c:v>0.65661380000000003</c:v>
                </c:pt>
                <c:pt idx="73">
                  <c:v>0.65165740000000005</c:v>
                </c:pt>
                <c:pt idx="74">
                  <c:v>0.64669129999999997</c:v>
                </c:pt>
                <c:pt idx="75">
                  <c:v>0.64172180000000001</c:v>
                </c:pt>
                <c:pt idx="76">
                  <c:v>0.63675470000000001</c:v>
                </c:pt>
                <c:pt idx="77">
                  <c:v>0.631795</c:v>
                </c:pt>
                <c:pt idx="78">
                  <c:v>0.6268475</c:v>
                </c:pt>
                <c:pt idx="79">
                  <c:v>0.62191649999999998</c:v>
                </c:pt>
                <c:pt idx="80">
                  <c:v>0.61700580000000005</c:v>
                </c:pt>
                <c:pt idx="81">
                  <c:v>0.61211899999999997</c:v>
                </c:pt>
                <c:pt idx="82">
                  <c:v>0.6072592</c:v>
                </c:pt>
                <c:pt idx="83">
                  <c:v>0.60242929999999995</c:v>
                </c:pt>
                <c:pt idx="84">
                  <c:v>0.59763180000000005</c:v>
                </c:pt>
                <c:pt idx="85">
                  <c:v>0.59286879999999997</c:v>
                </c:pt>
                <c:pt idx="86">
                  <c:v>0.58814279999999997</c:v>
                </c:pt>
                <c:pt idx="87">
                  <c:v>0.58345499999999995</c:v>
                </c:pt>
                <c:pt idx="88">
                  <c:v>0.57880730000000002</c:v>
                </c:pt>
                <c:pt idx="89">
                  <c:v>0.57420099999999996</c:v>
                </c:pt>
                <c:pt idx="90">
                  <c:v>0.56963739999999996</c:v>
                </c:pt>
                <c:pt idx="91">
                  <c:v>0.56511719999999999</c:v>
                </c:pt>
                <c:pt idx="92">
                  <c:v>0.56064150000000001</c:v>
                </c:pt>
                <c:pt idx="93">
                  <c:v>0.55621109999999996</c:v>
                </c:pt>
                <c:pt idx="94">
                  <c:v>0.55182629999999999</c:v>
                </c:pt>
                <c:pt idx="95">
                  <c:v>0.54748779999999997</c:v>
                </c:pt>
                <c:pt idx="96">
                  <c:v>0.54319600000000001</c:v>
                </c:pt>
                <c:pt idx="97">
                  <c:v>0.53895099999999996</c:v>
                </c:pt>
                <c:pt idx="98">
                  <c:v>0.53475309999999998</c:v>
                </c:pt>
                <c:pt idx="99">
                  <c:v>0.53060240000000003</c:v>
                </c:pt>
                <c:pt idx="100">
                  <c:v>0.52649889999999999</c:v>
                </c:pt>
                <c:pt idx="101">
                  <c:v>0.52244250000000003</c:v>
                </c:pt>
                <c:pt idx="102">
                  <c:v>0.51843329999999999</c:v>
                </c:pt>
                <c:pt idx="103">
                  <c:v>0.51447100000000001</c:v>
                </c:pt>
                <c:pt idx="104">
                  <c:v>0.51055530000000005</c:v>
                </c:pt>
                <c:pt idx="105">
                  <c:v>0.50668619999999998</c:v>
                </c:pt>
                <c:pt idx="106">
                  <c:v>0.50286330000000001</c:v>
                </c:pt>
                <c:pt idx="107">
                  <c:v>0.49908619999999998</c:v>
                </c:pt>
                <c:pt idx="108">
                  <c:v>0.49535479999999998</c:v>
                </c:pt>
                <c:pt idx="109">
                  <c:v>0.49166850000000001</c:v>
                </c:pt>
                <c:pt idx="110">
                  <c:v>0.48802679999999998</c:v>
                </c:pt>
                <c:pt idx="111">
                  <c:v>0.48442960000000002</c:v>
                </c:pt>
                <c:pt idx="112">
                  <c:v>0.48087639999999998</c:v>
                </c:pt>
                <c:pt idx="113">
                  <c:v>0.47736650000000003</c:v>
                </c:pt>
                <c:pt idx="114">
                  <c:v>0.47389959999999998</c:v>
                </c:pt>
                <c:pt idx="115">
                  <c:v>0.47047519999999998</c:v>
                </c:pt>
                <c:pt idx="116">
                  <c:v>0.46709279999999997</c:v>
                </c:pt>
                <c:pt idx="117">
                  <c:v>0.46375189999999999</c:v>
                </c:pt>
                <c:pt idx="118">
                  <c:v>0.46045199999999997</c:v>
                </c:pt>
                <c:pt idx="119">
                  <c:v>0.45719270000000001</c:v>
                </c:pt>
                <c:pt idx="120">
                  <c:v>0.45397320000000002</c:v>
                </c:pt>
                <c:pt idx="121">
                  <c:v>0.45079320000000001</c:v>
                </c:pt>
                <c:pt idx="122">
                  <c:v>0.4476521</c:v>
                </c:pt>
                <c:pt idx="123">
                  <c:v>0.44454939999999998</c:v>
                </c:pt>
                <c:pt idx="124">
                  <c:v>0.4414846</c:v>
                </c:pt>
                <c:pt idx="125">
                  <c:v>0.43845719999999999</c:v>
                </c:pt>
                <c:pt idx="126">
                  <c:v>0.43546659999999998</c:v>
                </c:pt>
                <c:pt idx="127">
                  <c:v>0.43251230000000002</c:v>
                </c:pt>
                <c:pt idx="128">
                  <c:v>0.42959380000000003</c:v>
                </c:pt>
                <c:pt idx="129">
                  <c:v>0.42671049999999999</c:v>
                </c:pt>
                <c:pt idx="130">
                  <c:v>0.42386210000000002</c:v>
                </c:pt>
                <c:pt idx="131">
                  <c:v>0.42104789999999997</c:v>
                </c:pt>
                <c:pt idx="132">
                  <c:v>0.41826740000000001</c:v>
                </c:pt>
                <c:pt idx="133">
                  <c:v>0.41552020000000001</c:v>
                </c:pt>
                <c:pt idx="134">
                  <c:v>0.4128059</c:v>
                </c:pt>
                <c:pt idx="135">
                  <c:v>0.41012369999999998</c:v>
                </c:pt>
                <c:pt idx="136">
                  <c:v>0.40747339999999999</c:v>
                </c:pt>
                <c:pt idx="137">
                  <c:v>0.4048544</c:v>
                </c:pt>
                <c:pt idx="138">
                  <c:v>0.40226630000000002</c:v>
                </c:pt>
                <c:pt idx="139">
                  <c:v>0.39970850000000002</c:v>
                </c:pt>
                <c:pt idx="140">
                  <c:v>0.3971807</c:v>
                </c:pt>
                <c:pt idx="141">
                  <c:v>0.39468239999999999</c:v>
                </c:pt>
                <c:pt idx="142">
                  <c:v>0.39221309999999998</c:v>
                </c:pt>
                <c:pt idx="143">
                  <c:v>0.38977240000000002</c:v>
                </c:pt>
                <c:pt idx="144">
                  <c:v>0.38735989999999998</c:v>
                </c:pt>
                <c:pt idx="145">
                  <c:v>0.38497510000000001</c:v>
                </c:pt>
                <c:pt idx="146">
                  <c:v>0.3826176</c:v>
                </c:pt>
                <c:pt idx="147">
                  <c:v>0.38028699999999999</c:v>
                </c:pt>
                <c:pt idx="148">
                  <c:v>0.37798290000000001</c:v>
                </c:pt>
                <c:pt idx="149">
                  <c:v>0.37570490000000001</c:v>
                </c:pt>
                <c:pt idx="150">
                  <c:v>0.37345260000000002</c:v>
                </c:pt>
                <c:pt idx="151">
                  <c:v>0.37122559999999999</c:v>
                </c:pt>
                <c:pt idx="152">
                  <c:v>0.3690235</c:v>
                </c:pt>
                <c:pt idx="153">
                  <c:v>0.36684600000000001</c:v>
                </c:pt>
                <c:pt idx="154">
                  <c:v>0.36469259999999998</c:v>
                </c:pt>
                <c:pt idx="155">
                  <c:v>0.36256310000000003</c:v>
                </c:pt>
                <c:pt idx="156">
                  <c:v>0.36045700000000003</c:v>
                </c:pt>
                <c:pt idx="157">
                  <c:v>0.35837409999999997</c:v>
                </c:pt>
                <c:pt idx="158">
                  <c:v>0.35631380000000001</c:v>
                </c:pt>
                <c:pt idx="159">
                  <c:v>0.35427599999999998</c:v>
                </c:pt>
                <c:pt idx="160">
                  <c:v>0.35226020000000002</c:v>
                </c:pt>
                <c:pt idx="161">
                  <c:v>0.35026629999999997</c:v>
                </c:pt>
                <c:pt idx="162">
                  <c:v>0.34829369999999998</c:v>
                </c:pt>
                <c:pt idx="163">
                  <c:v>0.34634229999999999</c:v>
                </c:pt>
                <c:pt idx="164">
                  <c:v>0.34441159999999998</c:v>
                </c:pt>
                <c:pt idx="165">
                  <c:v>0.34250140000000001</c:v>
                </c:pt>
                <c:pt idx="166">
                  <c:v>0.34061140000000001</c:v>
                </c:pt>
                <c:pt idx="167">
                  <c:v>0.33874130000000002</c:v>
                </c:pt>
                <c:pt idx="168">
                  <c:v>0.33689079999999999</c:v>
                </c:pt>
                <c:pt idx="169">
                  <c:v>0.33505960000000001</c:v>
                </c:pt>
                <c:pt idx="170">
                  <c:v>0.33324740000000003</c:v>
                </c:pt>
                <c:pt idx="171">
                  <c:v>0.33145400000000003</c:v>
                </c:pt>
                <c:pt idx="172">
                  <c:v>0.329679</c:v>
                </c:pt>
                <c:pt idx="173">
                  <c:v>0.3279222</c:v>
                </c:pt>
                <c:pt idx="174">
                  <c:v>0.32618340000000001</c:v>
                </c:pt>
                <c:pt idx="175">
                  <c:v>0.32446229999999998</c:v>
                </c:pt>
                <c:pt idx="176">
                  <c:v>0.32275860000000001</c:v>
                </c:pt>
                <c:pt idx="177">
                  <c:v>0.32107210000000003</c:v>
                </c:pt>
                <c:pt idx="178">
                  <c:v>0.31940259999999998</c:v>
                </c:pt>
                <c:pt idx="179">
                  <c:v>0.31774970000000002</c:v>
                </c:pt>
                <c:pt idx="180">
                  <c:v>0.31611329999999999</c:v>
                </c:pt>
                <c:pt idx="181">
                  <c:v>0.31449319999999997</c:v>
                </c:pt>
                <c:pt idx="182">
                  <c:v>0.31288899999999997</c:v>
                </c:pt>
                <c:pt idx="183">
                  <c:v>0.31130059999999998</c:v>
                </c:pt>
                <c:pt idx="184">
                  <c:v>0.3097278</c:v>
                </c:pt>
                <c:pt idx="185">
                  <c:v>0.30817030000000001</c:v>
                </c:pt>
                <c:pt idx="186">
                  <c:v>0.30662790000000001</c:v>
                </c:pt>
                <c:pt idx="187">
                  <c:v>0.30510039999999999</c:v>
                </c:pt>
                <c:pt idx="188">
                  <c:v>0.30358770000000002</c:v>
                </c:pt>
                <c:pt idx="189">
                  <c:v>0.30208940000000001</c:v>
                </c:pt>
                <c:pt idx="190">
                  <c:v>0.30060550000000003</c:v>
                </c:pt>
                <c:pt idx="191">
                  <c:v>0.2991357</c:v>
                </c:pt>
                <c:pt idx="192">
                  <c:v>0.29767969999999999</c:v>
                </c:pt>
                <c:pt idx="193">
                  <c:v>0.29623759999999999</c:v>
                </c:pt>
                <c:pt idx="194">
                  <c:v>0.29480889999999998</c:v>
                </c:pt>
                <c:pt idx="195">
                  <c:v>0.29339359999999998</c:v>
                </c:pt>
                <c:pt idx="196">
                  <c:v>0.29199150000000001</c:v>
                </c:pt>
                <c:pt idx="197">
                  <c:v>0.29060249999999999</c:v>
                </c:pt>
                <c:pt idx="198">
                  <c:v>0.28922619999999999</c:v>
                </c:pt>
                <c:pt idx="199">
                  <c:v>0.28786260000000002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F5D-455C-9C71-2BE8F9412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85824"/>
        <c:axId val="112809024"/>
      </c:scatterChart>
      <c:valAx>
        <c:axId val="43285824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09024"/>
        <c:crosses val="autoZero"/>
        <c:crossBetween val="midCat"/>
      </c:valAx>
      <c:valAx>
        <c:axId val="11280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Pd1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Pd1 Simulation                         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</c:numCache>
            </c:numRef>
          </c:xVal>
          <c:yVal>
            <c:numRef>
              <c:f>Sheet1!$J$2:$J$201</c:f>
              <c:numCache>
                <c:formatCode>General</c:formatCode>
                <c:ptCount val="200"/>
                <c:pt idx="0">
                  <c:v>0.17133989999999999</c:v>
                </c:pt>
                <c:pt idx="1">
                  <c:v>0.1766161</c:v>
                </c:pt>
                <c:pt idx="2">
                  <c:v>0.18231729999999999</c:v>
                </c:pt>
                <c:pt idx="3">
                  <c:v>0.18830469999999999</c:v>
                </c:pt>
                <c:pt idx="4">
                  <c:v>0.19458800000000001</c:v>
                </c:pt>
                <c:pt idx="5">
                  <c:v>0.2011783</c:v>
                </c:pt>
                <c:pt idx="6">
                  <c:v>0.20799529999999999</c:v>
                </c:pt>
                <c:pt idx="7">
                  <c:v>0.2150224</c:v>
                </c:pt>
                <c:pt idx="8">
                  <c:v>0.2221177</c:v>
                </c:pt>
                <c:pt idx="9">
                  <c:v>0.22936860000000001</c:v>
                </c:pt>
                <c:pt idx="10">
                  <c:v>0.2367561</c:v>
                </c:pt>
                <c:pt idx="11">
                  <c:v>0.2441518</c:v>
                </c:pt>
                <c:pt idx="12">
                  <c:v>0.2515271</c:v>
                </c:pt>
                <c:pt idx="13">
                  <c:v>0.25893349999999998</c:v>
                </c:pt>
                <c:pt idx="14">
                  <c:v>0.26623760000000002</c:v>
                </c:pt>
                <c:pt idx="15">
                  <c:v>0.2734993</c:v>
                </c:pt>
                <c:pt idx="16">
                  <c:v>0.28065420000000002</c:v>
                </c:pt>
                <c:pt idx="17">
                  <c:v>0.28767310000000001</c:v>
                </c:pt>
                <c:pt idx="18">
                  <c:v>0.29464249999999997</c:v>
                </c:pt>
                <c:pt idx="19">
                  <c:v>0.30136180000000001</c:v>
                </c:pt>
                <c:pt idx="20">
                  <c:v>0.30790450000000003</c:v>
                </c:pt>
                <c:pt idx="21">
                  <c:v>0.31433119999999998</c:v>
                </c:pt>
                <c:pt idx="22">
                  <c:v>0.32049090000000002</c:v>
                </c:pt>
                <c:pt idx="23">
                  <c:v>0.32647140000000002</c:v>
                </c:pt>
                <c:pt idx="24">
                  <c:v>0.33221479999999998</c:v>
                </c:pt>
                <c:pt idx="25">
                  <c:v>0.33772770000000002</c:v>
                </c:pt>
                <c:pt idx="26">
                  <c:v>0.34302339999999998</c:v>
                </c:pt>
                <c:pt idx="27">
                  <c:v>0.3479932</c:v>
                </c:pt>
                <c:pt idx="28">
                  <c:v>0.3527845</c:v>
                </c:pt>
                <c:pt idx="29">
                  <c:v>0.35724260000000002</c:v>
                </c:pt>
                <c:pt idx="30">
                  <c:v>0.36149799999999999</c:v>
                </c:pt>
                <c:pt idx="31">
                  <c:v>0.36546139999999999</c:v>
                </c:pt>
                <c:pt idx="32">
                  <c:v>0.36913279999999998</c:v>
                </c:pt>
                <c:pt idx="33">
                  <c:v>0.37255759999999999</c:v>
                </c:pt>
                <c:pt idx="34">
                  <c:v>0.3756969</c:v>
                </c:pt>
                <c:pt idx="35">
                  <c:v>0.37855610000000001</c:v>
                </c:pt>
                <c:pt idx="36">
                  <c:v>0.38108389999999998</c:v>
                </c:pt>
                <c:pt idx="37">
                  <c:v>0.38337310000000002</c:v>
                </c:pt>
                <c:pt idx="38">
                  <c:v>0.3853666</c:v>
                </c:pt>
                <c:pt idx="39">
                  <c:v>0.38711010000000001</c:v>
                </c:pt>
                <c:pt idx="40">
                  <c:v>0.38853339999999997</c:v>
                </c:pt>
                <c:pt idx="41">
                  <c:v>0.38975710000000002</c:v>
                </c:pt>
                <c:pt idx="42">
                  <c:v>0.39071519999999998</c:v>
                </c:pt>
                <c:pt idx="43">
                  <c:v>0.39133770000000001</c:v>
                </c:pt>
                <c:pt idx="44">
                  <c:v>0.39178950000000001</c:v>
                </c:pt>
                <c:pt idx="45">
                  <c:v>0.39196500000000001</c:v>
                </c:pt>
                <c:pt idx="46">
                  <c:v>0.39189570000000001</c:v>
                </c:pt>
                <c:pt idx="47">
                  <c:v>0.39158949999999998</c:v>
                </c:pt>
                <c:pt idx="48">
                  <c:v>0.39112039999999998</c:v>
                </c:pt>
                <c:pt idx="49">
                  <c:v>0.39039109999999999</c:v>
                </c:pt>
                <c:pt idx="50">
                  <c:v>0.38947419999999999</c:v>
                </c:pt>
                <c:pt idx="51">
                  <c:v>0.3884244</c:v>
                </c:pt>
                <c:pt idx="52">
                  <c:v>0.38725150000000003</c:v>
                </c:pt>
                <c:pt idx="53">
                  <c:v>0.38588349999999999</c:v>
                </c:pt>
                <c:pt idx="54">
                  <c:v>0.38436930000000002</c:v>
                </c:pt>
                <c:pt idx="55">
                  <c:v>0.3826677</c:v>
                </c:pt>
                <c:pt idx="56">
                  <c:v>0.38098110000000002</c:v>
                </c:pt>
                <c:pt idx="57">
                  <c:v>0.37906509999999999</c:v>
                </c:pt>
                <c:pt idx="58">
                  <c:v>0.37709429999999999</c:v>
                </c:pt>
                <c:pt idx="59">
                  <c:v>0.3750095</c:v>
                </c:pt>
                <c:pt idx="60">
                  <c:v>0.37294490000000002</c:v>
                </c:pt>
                <c:pt idx="61">
                  <c:v>0.37065520000000002</c:v>
                </c:pt>
                <c:pt idx="62">
                  <c:v>0.36834729999999999</c:v>
                </c:pt>
                <c:pt idx="63">
                  <c:v>0.36596489999999998</c:v>
                </c:pt>
                <c:pt idx="64">
                  <c:v>0.36358370000000001</c:v>
                </c:pt>
                <c:pt idx="65">
                  <c:v>0.36109170000000002</c:v>
                </c:pt>
                <c:pt idx="66">
                  <c:v>0.35859279999999999</c:v>
                </c:pt>
                <c:pt idx="67">
                  <c:v>0.35604209999999997</c:v>
                </c:pt>
                <c:pt idx="68">
                  <c:v>0.35344249999999999</c:v>
                </c:pt>
                <c:pt idx="69">
                  <c:v>0.35082150000000001</c:v>
                </c:pt>
                <c:pt idx="70">
                  <c:v>0.34822180000000003</c:v>
                </c:pt>
                <c:pt idx="71">
                  <c:v>0.34554580000000001</c:v>
                </c:pt>
                <c:pt idx="72">
                  <c:v>0.34310980000000002</c:v>
                </c:pt>
                <c:pt idx="73">
                  <c:v>0.34041840000000001</c:v>
                </c:pt>
                <c:pt idx="74">
                  <c:v>0.33768819999999999</c:v>
                </c:pt>
                <c:pt idx="75">
                  <c:v>0.33508019999999999</c:v>
                </c:pt>
                <c:pt idx="76">
                  <c:v>0.3325264</c:v>
                </c:pt>
                <c:pt idx="77">
                  <c:v>0.32985880000000001</c:v>
                </c:pt>
                <c:pt idx="78">
                  <c:v>0.32714769999999999</c:v>
                </c:pt>
                <c:pt idx="79">
                  <c:v>0.3244959</c:v>
                </c:pt>
                <c:pt idx="80">
                  <c:v>0.3220343</c:v>
                </c:pt>
                <c:pt idx="81">
                  <c:v>0.3194187</c:v>
                </c:pt>
                <c:pt idx="82">
                  <c:v>0.31679659999999998</c:v>
                </c:pt>
                <c:pt idx="83">
                  <c:v>0.31419409999999998</c:v>
                </c:pt>
                <c:pt idx="84">
                  <c:v>0.31161299999999997</c:v>
                </c:pt>
                <c:pt idx="85">
                  <c:v>0.30914140000000001</c:v>
                </c:pt>
                <c:pt idx="86">
                  <c:v>0.3065737</c:v>
                </c:pt>
                <c:pt idx="87">
                  <c:v>0.30422880000000002</c:v>
                </c:pt>
                <c:pt idx="88">
                  <c:v>0.30182750000000003</c:v>
                </c:pt>
                <c:pt idx="89">
                  <c:v>0.29944549999999998</c:v>
                </c:pt>
                <c:pt idx="90">
                  <c:v>0.29704219999999998</c:v>
                </c:pt>
                <c:pt idx="91">
                  <c:v>0.2946838</c:v>
                </c:pt>
                <c:pt idx="92">
                  <c:v>0.29228189999999998</c:v>
                </c:pt>
                <c:pt idx="93">
                  <c:v>0.29000700000000001</c:v>
                </c:pt>
                <c:pt idx="94">
                  <c:v>0.28766639999999999</c:v>
                </c:pt>
                <c:pt idx="95">
                  <c:v>0.2853694</c:v>
                </c:pt>
                <c:pt idx="96">
                  <c:v>0.28313840000000001</c:v>
                </c:pt>
                <c:pt idx="97">
                  <c:v>0.28095940000000003</c:v>
                </c:pt>
                <c:pt idx="98">
                  <c:v>0.2788775</c:v>
                </c:pt>
                <c:pt idx="99">
                  <c:v>0.27666420000000003</c:v>
                </c:pt>
                <c:pt idx="100">
                  <c:v>0.27453880000000003</c:v>
                </c:pt>
                <c:pt idx="101">
                  <c:v>0.2723585</c:v>
                </c:pt>
                <c:pt idx="102">
                  <c:v>0.27031939999999999</c:v>
                </c:pt>
                <c:pt idx="103">
                  <c:v>0.26817730000000001</c:v>
                </c:pt>
                <c:pt idx="104">
                  <c:v>0.26614470000000001</c:v>
                </c:pt>
                <c:pt idx="105">
                  <c:v>0.26408120000000002</c:v>
                </c:pt>
                <c:pt idx="106">
                  <c:v>0.26218330000000001</c:v>
                </c:pt>
                <c:pt idx="107">
                  <c:v>0.26021630000000001</c:v>
                </c:pt>
                <c:pt idx="108">
                  <c:v>0.25843729999999998</c:v>
                </c:pt>
                <c:pt idx="109">
                  <c:v>0.25629030000000003</c:v>
                </c:pt>
                <c:pt idx="110">
                  <c:v>0.254332</c:v>
                </c:pt>
                <c:pt idx="111">
                  <c:v>0.25249640000000001</c:v>
                </c:pt>
                <c:pt idx="112">
                  <c:v>0.2506758</c:v>
                </c:pt>
                <c:pt idx="113">
                  <c:v>0.24886530000000001</c:v>
                </c:pt>
                <c:pt idx="114">
                  <c:v>0.24696100000000001</c:v>
                </c:pt>
                <c:pt idx="115">
                  <c:v>0.24529570000000001</c:v>
                </c:pt>
                <c:pt idx="116">
                  <c:v>0.24345</c:v>
                </c:pt>
                <c:pt idx="117">
                  <c:v>0.24173259999999999</c:v>
                </c:pt>
                <c:pt idx="118">
                  <c:v>0.239981</c:v>
                </c:pt>
                <c:pt idx="119">
                  <c:v>0.23843690000000001</c:v>
                </c:pt>
                <c:pt idx="120">
                  <c:v>0.23655399999999999</c:v>
                </c:pt>
                <c:pt idx="121">
                  <c:v>0.23483000000000001</c:v>
                </c:pt>
                <c:pt idx="122">
                  <c:v>0.23321520000000001</c:v>
                </c:pt>
                <c:pt idx="123">
                  <c:v>0.23162160000000001</c:v>
                </c:pt>
                <c:pt idx="124">
                  <c:v>0.22995969999999999</c:v>
                </c:pt>
                <c:pt idx="125">
                  <c:v>0.22845670000000001</c:v>
                </c:pt>
                <c:pt idx="126">
                  <c:v>0.2268734</c:v>
                </c:pt>
                <c:pt idx="127">
                  <c:v>0.2253675</c:v>
                </c:pt>
                <c:pt idx="128">
                  <c:v>0.22391449999999999</c:v>
                </c:pt>
                <c:pt idx="129">
                  <c:v>0.2224189</c:v>
                </c:pt>
                <c:pt idx="130">
                  <c:v>0.22097649999999999</c:v>
                </c:pt>
                <c:pt idx="131">
                  <c:v>0.2194508</c:v>
                </c:pt>
                <c:pt idx="132">
                  <c:v>0.2179219</c:v>
                </c:pt>
                <c:pt idx="133">
                  <c:v>0.21657799999999999</c:v>
                </c:pt>
                <c:pt idx="134">
                  <c:v>0.21525559999999999</c:v>
                </c:pt>
                <c:pt idx="135">
                  <c:v>0.21373030000000001</c:v>
                </c:pt>
                <c:pt idx="136">
                  <c:v>0.21235780000000001</c:v>
                </c:pt>
                <c:pt idx="137">
                  <c:v>0.21113280000000001</c:v>
                </c:pt>
                <c:pt idx="138">
                  <c:v>0.20969979999999999</c:v>
                </c:pt>
                <c:pt idx="139">
                  <c:v>0.20845929999999999</c:v>
                </c:pt>
                <c:pt idx="140">
                  <c:v>0.20696110000000001</c:v>
                </c:pt>
                <c:pt idx="141">
                  <c:v>0.20561360000000001</c:v>
                </c:pt>
                <c:pt idx="142">
                  <c:v>0.2044414</c:v>
                </c:pt>
                <c:pt idx="143">
                  <c:v>0.20316719999999999</c:v>
                </c:pt>
                <c:pt idx="144">
                  <c:v>0.20190069999999999</c:v>
                </c:pt>
                <c:pt idx="145">
                  <c:v>0.20062430000000001</c:v>
                </c:pt>
                <c:pt idx="146">
                  <c:v>0.19926530000000001</c:v>
                </c:pt>
                <c:pt idx="147">
                  <c:v>0.19811799999999999</c:v>
                </c:pt>
                <c:pt idx="148">
                  <c:v>0.1969273</c:v>
                </c:pt>
                <c:pt idx="149">
                  <c:v>0.1957487</c:v>
                </c:pt>
                <c:pt idx="150">
                  <c:v>0.19457820000000001</c:v>
                </c:pt>
                <c:pt idx="151">
                  <c:v>0.19323799999999999</c:v>
                </c:pt>
                <c:pt idx="152">
                  <c:v>0.19229589999999999</c:v>
                </c:pt>
                <c:pt idx="153">
                  <c:v>0.1911516</c:v>
                </c:pt>
                <c:pt idx="154">
                  <c:v>0.19003690000000001</c:v>
                </c:pt>
                <c:pt idx="155">
                  <c:v>0.1889846</c:v>
                </c:pt>
                <c:pt idx="156">
                  <c:v>0.18781500000000001</c:v>
                </c:pt>
                <c:pt idx="157">
                  <c:v>0.1866575</c:v>
                </c:pt>
                <c:pt idx="158">
                  <c:v>0.18560670000000001</c:v>
                </c:pt>
                <c:pt idx="159">
                  <c:v>0.1846701</c:v>
                </c:pt>
                <c:pt idx="160">
                  <c:v>0.1836102</c:v>
                </c:pt>
                <c:pt idx="161">
                  <c:v>0.18253220000000001</c:v>
                </c:pt>
                <c:pt idx="162">
                  <c:v>0.1814895</c:v>
                </c:pt>
                <c:pt idx="163">
                  <c:v>0.18054509999999999</c:v>
                </c:pt>
                <c:pt idx="164">
                  <c:v>0.179397</c:v>
                </c:pt>
                <c:pt idx="165">
                  <c:v>0.17854700000000001</c:v>
                </c:pt>
                <c:pt idx="166">
                  <c:v>0.1776162</c:v>
                </c:pt>
                <c:pt idx="167">
                  <c:v>0.1765776</c:v>
                </c:pt>
                <c:pt idx="168">
                  <c:v>0.1756443</c:v>
                </c:pt>
                <c:pt idx="169">
                  <c:v>0.1745622</c:v>
                </c:pt>
                <c:pt idx="170">
                  <c:v>0.17359379999999999</c:v>
                </c:pt>
                <c:pt idx="171">
                  <c:v>0.1726676</c:v>
                </c:pt>
                <c:pt idx="172">
                  <c:v>0.1717861</c:v>
                </c:pt>
                <c:pt idx="173">
                  <c:v>0.17079130000000001</c:v>
                </c:pt>
                <c:pt idx="174">
                  <c:v>0.1700441</c:v>
                </c:pt>
                <c:pt idx="175">
                  <c:v>0.1691347</c:v>
                </c:pt>
                <c:pt idx="176">
                  <c:v>0.16824310000000001</c:v>
                </c:pt>
                <c:pt idx="177">
                  <c:v>0.1672891</c:v>
                </c:pt>
                <c:pt idx="178">
                  <c:v>0.16639019999999999</c:v>
                </c:pt>
                <c:pt idx="179">
                  <c:v>0.1655885</c:v>
                </c:pt>
                <c:pt idx="180">
                  <c:v>0.16481889999999999</c:v>
                </c:pt>
                <c:pt idx="181">
                  <c:v>0.16389090000000001</c:v>
                </c:pt>
                <c:pt idx="182">
                  <c:v>0.16310649999999999</c:v>
                </c:pt>
                <c:pt idx="183">
                  <c:v>0.16225829999999999</c:v>
                </c:pt>
                <c:pt idx="184">
                  <c:v>0.16149140000000001</c:v>
                </c:pt>
                <c:pt idx="185">
                  <c:v>0.16058829999999999</c:v>
                </c:pt>
                <c:pt idx="186">
                  <c:v>0.159717</c:v>
                </c:pt>
                <c:pt idx="187">
                  <c:v>0.15905710000000001</c:v>
                </c:pt>
                <c:pt idx="188">
                  <c:v>0.15841549999999999</c:v>
                </c:pt>
                <c:pt idx="189">
                  <c:v>0.1574381</c:v>
                </c:pt>
                <c:pt idx="190">
                  <c:v>0.1565955</c:v>
                </c:pt>
                <c:pt idx="191">
                  <c:v>0.15581390000000001</c:v>
                </c:pt>
                <c:pt idx="192">
                  <c:v>0.1552048</c:v>
                </c:pt>
                <c:pt idx="193">
                  <c:v>0.15444849999999999</c:v>
                </c:pt>
                <c:pt idx="194">
                  <c:v>0.15362619999999999</c:v>
                </c:pt>
                <c:pt idx="195">
                  <c:v>0.15292210000000001</c:v>
                </c:pt>
                <c:pt idx="196">
                  <c:v>0.1521991</c:v>
                </c:pt>
                <c:pt idx="197">
                  <c:v>0.15141869999999999</c:v>
                </c:pt>
                <c:pt idx="198">
                  <c:v>0.15075140000000001</c:v>
                </c:pt>
                <c:pt idx="199">
                  <c:v>0.1500435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374-4BF2-9850-860A1DF07993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Pd1 Analytic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</c:numCache>
            </c:numRef>
          </c:xVal>
          <c:yVal>
            <c:numRef>
              <c:f>Sheet1!$K$2:$K$201</c:f>
              <c:numCache>
                <c:formatCode>0.00E+00</c:formatCode>
                <c:ptCount val="200"/>
                <c:pt idx="0">
                  <c:v>0.1732361</c:v>
                </c:pt>
                <c:pt idx="1">
                  <c:v>0.1732361</c:v>
                </c:pt>
                <c:pt idx="2">
                  <c:v>0.17997360000000001</c:v>
                </c:pt>
                <c:pt idx="3">
                  <c:v>0.18686559999999999</c:v>
                </c:pt>
                <c:pt idx="4">
                  <c:v>0.19389719999999999</c:v>
                </c:pt>
                <c:pt idx="5">
                  <c:v>0.2010516</c:v>
                </c:pt>
                <c:pt idx="6">
                  <c:v>0.20831050000000001</c:v>
                </c:pt>
                <c:pt idx="7">
                  <c:v>0.2156544</c:v>
                </c:pt>
                <c:pt idx="8">
                  <c:v>0.2230626</c:v>
                </c:pt>
                <c:pt idx="9">
                  <c:v>0.23051369999999999</c:v>
                </c:pt>
                <c:pt idx="10">
                  <c:v>0.23798540000000001</c:v>
                </c:pt>
                <c:pt idx="11">
                  <c:v>0.2454556</c:v>
                </c:pt>
                <c:pt idx="12">
                  <c:v>0.25290200000000002</c:v>
                </c:pt>
                <c:pt idx="13">
                  <c:v>0.2603026</c:v>
                </c:pt>
                <c:pt idx="14">
                  <c:v>0.26763599999999999</c:v>
                </c:pt>
                <c:pt idx="15">
                  <c:v>0.27488180000000001</c:v>
                </c:pt>
                <c:pt idx="16">
                  <c:v>0.2820204</c:v>
                </c:pt>
                <c:pt idx="17">
                  <c:v>0.2890336</c:v>
                </c:pt>
                <c:pt idx="18">
                  <c:v>0.29590460000000002</c:v>
                </c:pt>
                <c:pt idx="19">
                  <c:v>0.30261769999999999</c:v>
                </c:pt>
                <c:pt idx="20">
                  <c:v>0.30915900000000002</c:v>
                </c:pt>
                <c:pt idx="21">
                  <c:v>0.3155155</c:v>
                </c:pt>
                <c:pt idx="22">
                  <c:v>0.32167590000000001</c:v>
                </c:pt>
                <c:pt idx="23">
                  <c:v>0.32762999999999998</c:v>
                </c:pt>
                <c:pt idx="24">
                  <c:v>0.33336850000000001</c:v>
                </c:pt>
                <c:pt idx="25">
                  <c:v>0.3388834</c:v>
                </c:pt>
                <c:pt idx="26">
                  <c:v>0.3441671</c:v>
                </c:pt>
                <c:pt idx="27">
                  <c:v>0.349213</c:v>
                </c:pt>
                <c:pt idx="28">
                  <c:v>0.35401510000000003</c:v>
                </c:pt>
                <c:pt idx="29">
                  <c:v>0.35856759999999999</c:v>
                </c:pt>
                <c:pt idx="30">
                  <c:v>0.36286600000000002</c:v>
                </c:pt>
                <c:pt idx="31">
                  <c:v>0.36690479999999998</c:v>
                </c:pt>
                <c:pt idx="32">
                  <c:v>0.37068089999999998</c:v>
                </c:pt>
                <c:pt idx="33">
                  <c:v>0.37419029999999998</c:v>
                </c:pt>
                <c:pt idx="34">
                  <c:v>0.37742999999999999</c:v>
                </c:pt>
                <c:pt idx="35">
                  <c:v>0.38039830000000002</c:v>
                </c:pt>
                <c:pt idx="36">
                  <c:v>0.38309310000000002</c:v>
                </c:pt>
                <c:pt idx="37">
                  <c:v>0.38551429999999998</c:v>
                </c:pt>
                <c:pt idx="38">
                  <c:v>0.38766240000000002</c:v>
                </c:pt>
                <c:pt idx="39">
                  <c:v>0.3895382</c:v>
                </c:pt>
                <c:pt idx="40">
                  <c:v>0.3911443</c:v>
                </c:pt>
                <c:pt idx="41">
                  <c:v>0.39248440000000001</c:v>
                </c:pt>
                <c:pt idx="42">
                  <c:v>0.39356259999999998</c:v>
                </c:pt>
                <c:pt idx="43">
                  <c:v>0.39438440000000002</c:v>
                </c:pt>
                <c:pt idx="44">
                  <c:v>0.39495659999999999</c:v>
                </c:pt>
                <c:pt idx="45">
                  <c:v>0.39528600000000003</c:v>
                </c:pt>
                <c:pt idx="46">
                  <c:v>0.39538109999999999</c:v>
                </c:pt>
                <c:pt idx="47">
                  <c:v>0.39525060000000001</c:v>
                </c:pt>
                <c:pt idx="48">
                  <c:v>0.39490399999999998</c:v>
                </c:pt>
                <c:pt idx="49">
                  <c:v>0.39435120000000001</c:v>
                </c:pt>
                <c:pt idx="50">
                  <c:v>0.39360279999999997</c:v>
                </c:pt>
                <c:pt idx="51">
                  <c:v>0.39266899999999999</c:v>
                </c:pt>
                <c:pt idx="52">
                  <c:v>0.3915612</c:v>
                </c:pt>
                <c:pt idx="53">
                  <c:v>0.39028960000000001</c:v>
                </c:pt>
                <c:pt idx="54">
                  <c:v>0.38886569999999998</c:v>
                </c:pt>
                <c:pt idx="55">
                  <c:v>0.38729980000000003</c:v>
                </c:pt>
                <c:pt idx="56">
                  <c:v>0.38560290000000003</c:v>
                </c:pt>
                <c:pt idx="57">
                  <c:v>0.38378469999999998</c:v>
                </c:pt>
                <c:pt idx="58">
                  <c:v>0.38185590000000003</c:v>
                </c:pt>
                <c:pt idx="59">
                  <c:v>0.37982589999999999</c:v>
                </c:pt>
                <c:pt idx="60">
                  <c:v>0.37770399999999998</c:v>
                </c:pt>
                <c:pt idx="61">
                  <c:v>0.37549919999999998</c:v>
                </c:pt>
                <c:pt idx="62">
                  <c:v>0.37322</c:v>
                </c:pt>
                <c:pt idx="63">
                  <c:v>0.37087439999999999</c:v>
                </c:pt>
                <c:pt idx="64">
                  <c:v>0.36847020000000003</c:v>
                </c:pt>
                <c:pt idx="65">
                  <c:v>0.36601430000000001</c:v>
                </c:pt>
                <c:pt idx="66">
                  <c:v>0.36351359999999999</c:v>
                </c:pt>
                <c:pt idx="67">
                  <c:v>0.35840280000000002</c:v>
                </c:pt>
                <c:pt idx="68">
                  <c:v>0.35580410000000001</c:v>
                </c:pt>
                <c:pt idx="69">
                  <c:v>0.35318329999999998</c:v>
                </c:pt>
                <c:pt idx="70">
                  <c:v>0.3505452</c:v>
                </c:pt>
                <c:pt idx="71">
                  <c:v>0.34789419999999999</c:v>
                </c:pt>
                <c:pt idx="72">
                  <c:v>0.3452344</c:v>
                </c:pt>
                <c:pt idx="73">
                  <c:v>0.34256920000000002</c:v>
                </c:pt>
                <c:pt idx="74">
                  <c:v>0.33990229999999999</c:v>
                </c:pt>
                <c:pt idx="75">
                  <c:v>0.3372367</c:v>
                </c:pt>
                <c:pt idx="76">
                  <c:v>0.33457510000000001</c:v>
                </c:pt>
                <c:pt idx="77">
                  <c:v>0.3319203</c:v>
                </c:pt>
                <c:pt idx="78">
                  <c:v>0.32927440000000002</c:v>
                </c:pt>
                <c:pt idx="79">
                  <c:v>0.32663979999999998</c:v>
                </c:pt>
                <c:pt idx="80">
                  <c:v>0.32401799999999997</c:v>
                </c:pt>
                <c:pt idx="81">
                  <c:v>0.32141110000000001</c:v>
                </c:pt>
                <c:pt idx="82">
                  <c:v>0.31882060000000001</c:v>
                </c:pt>
                <c:pt idx="83">
                  <c:v>0.31624760000000002</c:v>
                </c:pt>
                <c:pt idx="84">
                  <c:v>0.31369380000000002</c:v>
                </c:pt>
                <c:pt idx="85">
                  <c:v>0.31115979999999999</c:v>
                </c:pt>
                <c:pt idx="86">
                  <c:v>0.3086469</c:v>
                </c:pt>
                <c:pt idx="87">
                  <c:v>0.30615579999999998</c:v>
                </c:pt>
                <c:pt idx="88">
                  <c:v>0.30368719999999999</c:v>
                </c:pt>
                <c:pt idx="89">
                  <c:v>0.30124190000000001</c:v>
                </c:pt>
                <c:pt idx="90">
                  <c:v>0.29882029999999998</c:v>
                </c:pt>
                <c:pt idx="91">
                  <c:v>0.29642289999999999</c:v>
                </c:pt>
                <c:pt idx="92">
                  <c:v>0.29405019999999998</c:v>
                </c:pt>
                <c:pt idx="93">
                  <c:v>0.29170230000000003</c:v>
                </c:pt>
                <c:pt idx="94">
                  <c:v>0.28937970000000002</c:v>
                </c:pt>
                <c:pt idx="95">
                  <c:v>0.28708240000000002</c:v>
                </c:pt>
                <c:pt idx="96">
                  <c:v>0.28481050000000002</c:v>
                </c:pt>
                <c:pt idx="97">
                  <c:v>0.28256439999999999</c:v>
                </c:pt>
                <c:pt idx="98">
                  <c:v>0.28034369999999997</c:v>
                </c:pt>
                <c:pt idx="99">
                  <c:v>0.27814879999999997</c:v>
                </c:pt>
                <c:pt idx="100">
                  <c:v>0.27597949999999999</c:v>
                </c:pt>
                <c:pt idx="101">
                  <c:v>0.27383570000000002</c:v>
                </c:pt>
                <c:pt idx="102">
                  <c:v>0.2717174</c:v>
                </c:pt>
                <c:pt idx="103">
                  <c:v>0.26962439999999999</c:v>
                </c:pt>
                <c:pt idx="104">
                  <c:v>0.26755669999999998</c:v>
                </c:pt>
                <c:pt idx="105">
                  <c:v>0.26551399999999997</c:v>
                </c:pt>
                <c:pt idx="106">
                  <c:v>0.26349620000000001</c:v>
                </c:pt>
                <c:pt idx="107">
                  <c:v>0.26150309999999999</c:v>
                </c:pt>
                <c:pt idx="108">
                  <c:v>0.2595343</c:v>
                </c:pt>
                <c:pt idx="109">
                  <c:v>0.25758989999999998</c:v>
                </c:pt>
                <c:pt idx="110">
                  <c:v>0.25566949999999999</c:v>
                </c:pt>
                <c:pt idx="111">
                  <c:v>0.25377280000000002</c:v>
                </c:pt>
                <c:pt idx="112">
                  <c:v>0.2518996</c:v>
                </c:pt>
                <c:pt idx="113">
                  <c:v>0.25004959999999998</c:v>
                </c:pt>
                <c:pt idx="114">
                  <c:v>0.24822269999999999</c:v>
                </c:pt>
                <c:pt idx="115">
                  <c:v>0.24641840000000001</c:v>
                </c:pt>
                <c:pt idx="116">
                  <c:v>0.24463670000000001</c:v>
                </c:pt>
                <c:pt idx="117">
                  <c:v>0.24287690000000001</c:v>
                </c:pt>
                <c:pt idx="118">
                  <c:v>0.2411392</c:v>
                </c:pt>
                <c:pt idx="119">
                  <c:v>0.23942289999999999</c:v>
                </c:pt>
                <c:pt idx="120">
                  <c:v>0.23772789999999999</c:v>
                </c:pt>
                <c:pt idx="121">
                  <c:v>0.23605400000000001</c:v>
                </c:pt>
                <c:pt idx="122">
                  <c:v>0.23440079999999999</c:v>
                </c:pt>
                <c:pt idx="123">
                  <c:v>0.232768</c:v>
                </c:pt>
                <c:pt idx="124">
                  <c:v>0.23115530000000001</c:v>
                </c:pt>
                <c:pt idx="125">
                  <c:v>0.2295625</c:v>
                </c:pt>
                <c:pt idx="126">
                  <c:v>0.2279892</c:v>
                </c:pt>
                <c:pt idx="127">
                  <c:v>0.22643530000000001</c:v>
                </c:pt>
                <c:pt idx="128">
                  <c:v>0.2249003</c:v>
                </c:pt>
                <c:pt idx="129">
                  <c:v>0.2233841</c:v>
                </c:pt>
                <c:pt idx="130">
                  <c:v>0.22188630000000001</c:v>
                </c:pt>
                <c:pt idx="131">
                  <c:v>0.22040670000000001</c:v>
                </c:pt>
                <c:pt idx="132">
                  <c:v>0.218945</c:v>
                </c:pt>
                <c:pt idx="133">
                  <c:v>0.2175009</c:v>
                </c:pt>
                <c:pt idx="134">
                  <c:v>0.21607409999999999</c:v>
                </c:pt>
                <c:pt idx="135">
                  <c:v>0.21466450000000001</c:v>
                </c:pt>
                <c:pt idx="136">
                  <c:v>0.21327180000000001</c:v>
                </c:pt>
                <c:pt idx="137">
                  <c:v>0.21189549999999999</c:v>
                </c:pt>
                <c:pt idx="138">
                  <c:v>0.21053569999999999</c:v>
                </c:pt>
                <c:pt idx="139">
                  <c:v>0.20919189999999999</c:v>
                </c:pt>
                <c:pt idx="140">
                  <c:v>0.20786399999999999</c:v>
                </c:pt>
                <c:pt idx="141">
                  <c:v>0.2065516</c:v>
                </c:pt>
                <c:pt idx="142">
                  <c:v>0.20525460000000001</c:v>
                </c:pt>
                <c:pt idx="143">
                  <c:v>0.20397270000000001</c:v>
                </c:pt>
                <c:pt idx="144">
                  <c:v>0.20270569999999999</c:v>
                </c:pt>
                <c:pt idx="145">
                  <c:v>0.2014534</c:v>
                </c:pt>
                <c:pt idx="146">
                  <c:v>0.20021549999999999</c:v>
                </c:pt>
                <c:pt idx="147">
                  <c:v>0.1989918</c:v>
                </c:pt>
                <c:pt idx="148">
                  <c:v>0.19778209999999999</c:v>
                </c:pt>
                <c:pt idx="149">
                  <c:v>0.19658619999999999</c:v>
                </c:pt>
                <c:pt idx="150">
                  <c:v>0.19540389999999999</c:v>
                </c:pt>
                <c:pt idx="151">
                  <c:v>0.19423489999999999</c:v>
                </c:pt>
                <c:pt idx="152">
                  <c:v>0.193079</c:v>
                </c:pt>
                <c:pt idx="153">
                  <c:v>0.1919362</c:v>
                </c:pt>
                <c:pt idx="154">
                  <c:v>0.19080610000000001</c:v>
                </c:pt>
                <c:pt idx="155">
                  <c:v>0.18968850000000001</c:v>
                </c:pt>
                <c:pt idx="156">
                  <c:v>0.18858330000000001</c:v>
                </c:pt>
                <c:pt idx="157">
                  <c:v>0.1874903</c:v>
                </c:pt>
                <c:pt idx="158">
                  <c:v>0.1864092</c:v>
                </c:pt>
                <c:pt idx="159">
                  <c:v>0.18534010000000001</c:v>
                </c:pt>
                <c:pt idx="160">
                  <c:v>0.18428249999999999</c:v>
                </c:pt>
                <c:pt idx="161">
                  <c:v>0.18323639999999999</c:v>
                </c:pt>
                <c:pt idx="162">
                  <c:v>0.18220169999999999</c:v>
                </c:pt>
                <c:pt idx="163">
                  <c:v>0.18117800000000001</c:v>
                </c:pt>
                <c:pt idx="164">
                  <c:v>0.1801652</c:v>
                </c:pt>
                <c:pt idx="165">
                  <c:v>0.1791633</c:v>
                </c:pt>
                <c:pt idx="166">
                  <c:v>0.178172</c:v>
                </c:pt>
                <c:pt idx="167">
                  <c:v>0.17719119999999999</c:v>
                </c:pt>
                <c:pt idx="168">
                  <c:v>0.17622070000000001</c:v>
                </c:pt>
                <c:pt idx="169">
                  <c:v>0.17526040000000001</c:v>
                </c:pt>
                <c:pt idx="170">
                  <c:v>0.1743101</c:v>
                </c:pt>
                <c:pt idx="171">
                  <c:v>0.17336960000000001</c:v>
                </c:pt>
                <c:pt idx="172">
                  <c:v>0.17243890000000001</c:v>
                </c:pt>
                <c:pt idx="173">
                  <c:v>0.1715178</c:v>
                </c:pt>
                <c:pt idx="174">
                  <c:v>0.17060610000000001</c:v>
                </c:pt>
                <c:pt idx="175">
                  <c:v>0.16970379999999999</c:v>
                </c:pt>
                <c:pt idx="176">
                  <c:v>0.1688105</c:v>
                </c:pt>
                <c:pt idx="177">
                  <c:v>0.1679263</c:v>
                </c:pt>
                <c:pt idx="178">
                  <c:v>0.16705110000000001</c:v>
                </c:pt>
                <c:pt idx="179">
                  <c:v>0.16618469999999999</c:v>
                </c:pt>
                <c:pt idx="180">
                  <c:v>0.1653269</c:v>
                </c:pt>
                <c:pt idx="181">
                  <c:v>0.1644776</c:v>
                </c:pt>
                <c:pt idx="182">
                  <c:v>0.1636368</c:v>
                </c:pt>
                <c:pt idx="183">
                  <c:v>0.16280420000000001</c:v>
                </c:pt>
                <c:pt idx="184">
                  <c:v>0.16197980000000001</c:v>
                </c:pt>
                <c:pt idx="185">
                  <c:v>0.16116349999999999</c:v>
                </c:pt>
                <c:pt idx="186">
                  <c:v>0.1603552</c:v>
                </c:pt>
                <c:pt idx="187">
                  <c:v>0.15955469999999999</c:v>
                </c:pt>
                <c:pt idx="188">
                  <c:v>0.15876190000000001</c:v>
                </c:pt>
                <c:pt idx="189">
                  <c:v>0.1579768</c:v>
                </c:pt>
                <c:pt idx="190">
                  <c:v>0.15719920000000001</c:v>
                </c:pt>
                <c:pt idx="191">
                  <c:v>0.15642900000000001</c:v>
                </c:pt>
                <c:pt idx="192">
                  <c:v>0.1556661</c:v>
                </c:pt>
                <c:pt idx="193">
                  <c:v>0.1549104</c:v>
                </c:pt>
                <c:pt idx="194">
                  <c:v>0.15416179999999999</c:v>
                </c:pt>
                <c:pt idx="195">
                  <c:v>0.15342030000000001</c:v>
                </c:pt>
                <c:pt idx="196">
                  <c:v>0.1526856</c:v>
                </c:pt>
                <c:pt idx="197">
                  <c:v>0.15195790000000001</c:v>
                </c:pt>
                <c:pt idx="198">
                  <c:v>0.1512368</c:v>
                </c:pt>
                <c:pt idx="199">
                  <c:v>0.1505225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374-4BF2-9850-860A1DF07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3472"/>
        <c:axId val="53994048"/>
      </c:scatterChart>
      <c:valAx>
        <c:axId val="53993472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4048"/>
        <c:crosses val="autoZero"/>
        <c:crossBetween val="midCat"/>
      </c:valAx>
      <c:valAx>
        <c:axId val="5399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Pd2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Pd2 Simulation                         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</c:numCache>
            </c:numRef>
          </c:xVal>
          <c:yVal>
            <c:numRef>
              <c:f>Sheet1!$N$2:$N$201</c:f>
              <c:numCache>
                <c:formatCode>General</c:formatCode>
                <c:ptCount val="200"/>
                <c:pt idx="0">
                  <c:v>0.1720325</c:v>
                </c:pt>
                <c:pt idx="1">
                  <c:v>0.17733360000000001</c:v>
                </c:pt>
                <c:pt idx="2">
                  <c:v>0.18268789999999999</c:v>
                </c:pt>
                <c:pt idx="3">
                  <c:v>0.18812950000000001</c:v>
                </c:pt>
                <c:pt idx="4">
                  <c:v>0.1935846</c:v>
                </c:pt>
                <c:pt idx="5">
                  <c:v>0.1991443</c:v>
                </c:pt>
                <c:pt idx="6">
                  <c:v>0.204737</c:v>
                </c:pt>
                <c:pt idx="7">
                  <c:v>0.2103612</c:v>
                </c:pt>
                <c:pt idx="8">
                  <c:v>0.21602550000000001</c:v>
                </c:pt>
                <c:pt idx="9">
                  <c:v>0.2217286</c:v>
                </c:pt>
                <c:pt idx="10">
                  <c:v>0.22738359999999999</c:v>
                </c:pt>
                <c:pt idx="11">
                  <c:v>0.23306350000000001</c:v>
                </c:pt>
                <c:pt idx="12">
                  <c:v>0.23867060000000001</c:v>
                </c:pt>
                <c:pt idx="13">
                  <c:v>0.2442725</c:v>
                </c:pt>
                <c:pt idx="14">
                  <c:v>0.24980459999999999</c:v>
                </c:pt>
                <c:pt idx="15">
                  <c:v>0.25532500000000002</c:v>
                </c:pt>
                <c:pt idx="16">
                  <c:v>0.26072960000000001</c:v>
                </c:pt>
                <c:pt idx="17">
                  <c:v>0.26610689999999998</c:v>
                </c:pt>
                <c:pt idx="18">
                  <c:v>0.27140360000000002</c:v>
                </c:pt>
                <c:pt idx="19">
                  <c:v>0.27658179999999999</c:v>
                </c:pt>
                <c:pt idx="20">
                  <c:v>0.28167429999999999</c:v>
                </c:pt>
                <c:pt idx="21">
                  <c:v>0.2866474</c:v>
                </c:pt>
                <c:pt idx="22">
                  <c:v>0.29153790000000002</c:v>
                </c:pt>
                <c:pt idx="23">
                  <c:v>0.29623569999999999</c:v>
                </c:pt>
                <c:pt idx="24">
                  <c:v>0.30083840000000001</c:v>
                </c:pt>
                <c:pt idx="25">
                  <c:v>0.3053072</c:v>
                </c:pt>
                <c:pt idx="26">
                  <c:v>0.30958790000000003</c:v>
                </c:pt>
                <c:pt idx="27">
                  <c:v>0.31371510000000002</c:v>
                </c:pt>
                <c:pt idx="28">
                  <c:v>0.31766309999999998</c:v>
                </c:pt>
                <c:pt idx="29">
                  <c:v>0.32143339999999998</c:v>
                </c:pt>
                <c:pt idx="30">
                  <c:v>0.32500230000000002</c:v>
                </c:pt>
                <c:pt idx="31">
                  <c:v>0.3284263</c:v>
                </c:pt>
                <c:pt idx="32">
                  <c:v>0.33157029999999998</c:v>
                </c:pt>
                <c:pt idx="33">
                  <c:v>0.33454970000000001</c:v>
                </c:pt>
                <c:pt idx="34">
                  <c:v>0.33733849999999999</c:v>
                </c:pt>
                <c:pt idx="35">
                  <c:v>0.33988309999999999</c:v>
                </c:pt>
                <c:pt idx="36">
                  <c:v>0.34222910000000001</c:v>
                </c:pt>
                <c:pt idx="37">
                  <c:v>0.34430749999999999</c:v>
                </c:pt>
                <c:pt idx="38">
                  <c:v>0.34622140000000001</c:v>
                </c:pt>
                <c:pt idx="39">
                  <c:v>0.34788000000000002</c:v>
                </c:pt>
                <c:pt idx="40">
                  <c:v>0.34927970000000003</c:v>
                </c:pt>
                <c:pt idx="41">
                  <c:v>0.3504796</c:v>
                </c:pt>
                <c:pt idx="42">
                  <c:v>0.35146240000000001</c:v>
                </c:pt>
                <c:pt idx="43">
                  <c:v>0.35220430000000003</c:v>
                </c:pt>
                <c:pt idx="44">
                  <c:v>0.35273719999999997</c:v>
                </c:pt>
                <c:pt idx="45">
                  <c:v>0.35310449999999999</c:v>
                </c:pt>
                <c:pt idx="46">
                  <c:v>0.35319889999999998</c:v>
                </c:pt>
                <c:pt idx="47">
                  <c:v>0.35313939999999999</c:v>
                </c:pt>
                <c:pt idx="48">
                  <c:v>0.35287200000000002</c:v>
                </c:pt>
                <c:pt idx="49">
                  <c:v>0.35241470000000003</c:v>
                </c:pt>
                <c:pt idx="50">
                  <c:v>0.35179080000000001</c:v>
                </c:pt>
                <c:pt idx="51">
                  <c:v>0.35103030000000002</c:v>
                </c:pt>
                <c:pt idx="52">
                  <c:v>0.35009600000000002</c:v>
                </c:pt>
                <c:pt idx="53">
                  <c:v>0.34900490000000001</c:v>
                </c:pt>
                <c:pt idx="54">
                  <c:v>0.34782590000000002</c:v>
                </c:pt>
                <c:pt idx="55">
                  <c:v>0.34647430000000001</c:v>
                </c:pt>
                <c:pt idx="56">
                  <c:v>0.34498250000000003</c:v>
                </c:pt>
                <c:pt idx="57">
                  <c:v>0.34349619999999997</c:v>
                </c:pt>
                <c:pt idx="58">
                  <c:v>0.34177220000000003</c:v>
                </c:pt>
                <c:pt idx="59">
                  <c:v>0.33999430000000003</c:v>
                </c:pt>
                <c:pt idx="60">
                  <c:v>0.33816040000000003</c:v>
                </c:pt>
                <c:pt idx="61">
                  <c:v>0.33629490000000001</c:v>
                </c:pt>
                <c:pt idx="62">
                  <c:v>0.33432970000000001</c:v>
                </c:pt>
                <c:pt idx="63">
                  <c:v>0.33221919999999999</c:v>
                </c:pt>
                <c:pt idx="64">
                  <c:v>0.33016030000000002</c:v>
                </c:pt>
                <c:pt idx="65">
                  <c:v>0.3280325</c:v>
                </c:pt>
                <c:pt idx="66">
                  <c:v>0.32584619999999997</c:v>
                </c:pt>
                <c:pt idx="67">
                  <c:v>0.32366810000000001</c:v>
                </c:pt>
                <c:pt idx="68">
                  <c:v>0.321409</c:v>
                </c:pt>
                <c:pt idx="69">
                  <c:v>0.3191734</c:v>
                </c:pt>
                <c:pt idx="70">
                  <c:v>0.31685419999999997</c:v>
                </c:pt>
                <c:pt idx="71">
                  <c:v>0.31457089999999999</c:v>
                </c:pt>
                <c:pt idx="72">
                  <c:v>0.31229099999999999</c:v>
                </c:pt>
                <c:pt idx="73">
                  <c:v>0.30989159999999999</c:v>
                </c:pt>
                <c:pt idx="74">
                  <c:v>0.30752940000000001</c:v>
                </c:pt>
                <c:pt idx="75">
                  <c:v>0.30519469999999999</c:v>
                </c:pt>
                <c:pt idx="76">
                  <c:v>0.30278490000000002</c:v>
                </c:pt>
                <c:pt idx="77">
                  <c:v>0.30048900000000001</c:v>
                </c:pt>
                <c:pt idx="78">
                  <c:v>0.29818460000000002</c:v>
                </c:pt>
                <c:pt idx="79">
                  <c:v>0.29583720000000002</c:v>
                </c:pt>
                <c:pt idx="80">
                  <c:v>0.29356339999999997</c:v>
                </c:pt>
                <c:pt idx="81">
                  <c:v>0.29124270000000002</c:v>
                </c:pt>
                <c:pt idx="82">
                  <c:v>0.2889293</c:v>
                </c:pt>
                <c:pt idx="83">
                  <c:v>0.28665099999999999</c:v>
                </c:pt>
                <c:pt idx="84">
                  <c:v>0.28436410000000001</c:v>
                </c:pt>
                <c:pt idx="85">
                  <c:v>0.28214830000000002</c:v>
                </c:pt>
                <c:pt idx="86">
                  <c:v>0.27983609999999998</c:v>
                </c:pt>
                <c:pt idx="87">
                  <c:v>0.27769359999999998</c:v>
                </c:pt>
                <c:pt idx="88">
                  <c:v>0.27547709999999997</c:v>
                </c:pt>
                <c:pt idx="89">
                  <c:v>0.2733293</c:v>
                </c:pt>
                <c:pt idx="90">
                  <c:v>0.27115489999999998</c:v>
                </c:pt>
                <c:pt idx="91">
                  <c:v>0.26895479999999999</c:v>
                </c:pt>
                <c:pt idx="92">
                  <c:v>0.26694980000000001</c:v>
                </c:pt>
                <c:pt idx="93">
                  <c:v>0.26480110000000001</c:v>
                </c:pt>
                <c:pt idx="94">
                  <c:v>0.26266850000000003</c:v>
                </c:pt>
                <c:pt idx="95">
                  <c:v>0.26056570000000001</c:v>
                </c:pt>
                <c:pt idx="96">
                  <c:v>0.25864239999999999</c:v>
                </c:pt>
                <c:pt idx="97">
                  <c:v>0.25664140000000002</c:v>
                </c:pt>
                <c:pt idx="98">
                  <c:v>0.25477080000000002</c:v>
                </c:pt>
                <c:pt idx="99">
                  <c:v>0.25281789999999998</c:v>
                </c:pt>
                <c:pt idx="100">
                  <c:v>0.2506873</c:v>
                </c:pt>
                <c:pt idx="101">
                  <c:v>0.24883069999999999</c:v>
                </c:pt>
                <c:pt idx="102">
                  <c:v>0.24686079999999999</c:v>
                </c:pt>
                <c:pt idx="103">
                  <c:v>0.24505959999999999</c:v>
                </c:pt>
                <c:pt idx="104">
                  <c:v>0.24318670000000001</c:v>
                </c:pt>
                <c:pt idx="105">
                  <c:v>0.24127090000000001</c:v>
                </c:pt>
                <c:pt idx="106">
                  <c:v>0.23952470000000001</c:v>
                </c:pt>
                <c:pt idx="107">
                  <c:v>0.23779210000000001</c:v>
                </c:pt>
                <c:pt idx="108">
                  <c:v>0.23609669999999999</c:v>
                </c:pt>
                <c:pt idx="109">
                  <c:v>0.23423069999999999</c:v>
                </c:pt>
                <c:pt idx="110">
                  <c:v>0.23246459999999999</c:v>
                </c:pt>
                <c:pt idx="111">
                  <c:v>0.23071269999999999</c:v>
                </c:pt>
                <c:pt idx="112">
                  <c:v>0.22903280000000001</c:v>
                </c:pt>
                <c:pt idx="113">
                  <c:v>0.22733790000000001</c:v>
                </c:pt>
                <c:pt idx="114">
                  <c:v>0.22565060000000001</c:v>
                </c:pt>
                <c:pt idx="115">
                  <c:v>0.22408729999999999</c:v>
                </c:pt>
                <c:pt idx="116">
                  <c:v>0.2225154</c:v>
                </c:pt>
                <c:pt idx="117">
                  <c:v>0.22100629999999999</c:v>
                </c:pt>
                <c:pt idx="118">
                  <c:v>0.21931220000000001</c:v>
                </c:pt>
                <c:pt idx="119">
                  <c:v>0.2178051</c:v>
                </c:pt>
                <c:pt idx="120">
                  <c:v>0.2162229</c:v>
                </c:pt>
                <c:pt idx="121">
                  <c:v>0.21477360000000001</c:v>
                </c:pt>
                <c:pt idx="122">
                  <c:v>0.2133099</c:v>
                </c:pt>
                <c:pt idx="123">
                  <c:v>0.21178520000000001</c:v>
                </c:pt>
                <c:pt idx="124">
                  <c:v>0.21033540000000001</c:v>
                </c:pt>
                <c:pt idx="125">
                  <c:v>0.2091228</c:v>
                </c:pt>
                <c:pt idx="126">
                  <c:v>0.20766000000000001</c:v>
                </c:pt>
                <c:pt idx="127">
                  <c:v>0.20625769999999999</c:v>
                </c:pt>
                <c:pt idx="128">
                  <c:v>0.20470269999999999</c:v>
                </c:pt>
                <c:pt idx="129">
                  <c:v>0.2033895</c:v>
                </c:pt>
                <c:pt idx="130">
                  <c:v>0.20215810000000001</c:v>
                </c:pt>
                <c:pt idx="131">
                  <c:v>0.20074980000000001</c:v>
                </c:pt>
                <c:pt idx="132">
                  <c:v>0.19942389999999999</c:v>
                </c:pt>
                <c:pt idx="133">
                  <c:v>0.1980093</c:v>
                </c:pt>
                <c:pt idx="134">
                  <c:v>0.1967255</c:v>
                </c:pt>
                <c:pt idx="135">
                  <c:v>0.19560669999999999</c:v>
                </c:pt>
                <c:pt idx="136">
                  <c:v>0.19441700000000001</c:v>
                </c:pt>
                <c:pt idx="137">
                  <c:v>0.1930162</c:v>
                </c:pt>
                <c:pt idx="138">
                  <c:v>0.19192519999999999</c:v>
                </c:pt>
                <c:pt idx="139">
                  <c:v>0.19058230000000001</c:v>
                </c:pt>
                <c:pt idx="140">
                  <c:v>0.18943270000000001</c:v>
                </c:pt>
                <c:pt idx="141">
                  <c:v>0.1881467</c:v>
                </c:pt>
                <c:pt idx="142">
                  <c:v>0.18702389999999999</c:v>
                </c:pt>
                <c:pt idx="143">
                  <c:v>0.1857827</c:v>
                </c:pt>
                <c:pt idx="144">
                  <c:v>0.18461150000000001</c:v>
                </c:pt>
                <c:pt idx="145">
                  <c:v>0.1835687</c:v>
                </c:pt>
                <c:pt idx="146">
                  <c:v>0.1824218</c:v>
                </c:pt>
                <c:pt idx="147">
                  <c:v>0.1813362</c:v>
                </c:pt>
                <c:pt idx="148">
                  <c:v>0.180453</c:v>
                </c:pt>
                <c:pt idx="149">
                  <c:v>0.1792723</c:v>
                </c:pt>
                <c:pt idx="150">
                  <c:v>0.17803869999999999</c:v>
                </c:pt>
                <c:pt idx="151">
                  <c:v>0.17704710000000001</c:v>
                </c:pt>
                <c:pt idx="152">
                  <c:v>0.1758451</c:v>
                </c:pt>
                <c:pt idx="153">
                  <c:v>0.17492750000000001</c:v>
                </c:pt>
                <c:pt idx="154">
                  <c:v>0.1738635</c:v>
                </c:pt>
                <c:pt idx="155">
                  <c:v>0.17285510000000001</c:v>
                </c:pt>
                <c:pt idx="156">
                  <c:v>0.17189579999999999</c:v>
                </c:pt>
                <c:pt idx="157">
                  <c:v>0.1709088</c:v>
                </c:pt>
                <c:pt idx="158">
                  <c:v>0.1698385</c:v>
                </c:pt>
                <c:pt idx="159">
                  <c:v>0.16898060000000001</c:v>
                </c:pt>
                <c:pt idx="160">
                  <c:v>0.16788629999999999</c:v>
                </c:pt>
                <c:pt idx="161">
                  <c:v>0.1669313</c:v>
                </c:pt>
                <c:pt idx="162">
                  <c:v>0.1660702</c:v>
                </c:pt>
                <c:pt idx="163">
                  <c:v>0.16515070000000001</c:v>
                </c:pt>
                <c:pt idx="164">
                  <c:v>0.16426979999999999</c:v>
                </c:pt>
                <c:pt idx="165">
                  <c:v>0.1632981</c:v>
                </c:pt>
                <c:pt idx="166">
                  <c:v>0.16234409999999999</c:v>
                </c:pt>
                <c:pt idx="167">
                  <c:v>0.16144890000000001</c:v>
                </c:pt>
                <c:pt idx="168">
                  <c:v>0.1607065</c:v>
                </c:pt>
                <c:pt idx="169">
                  <c:v>0.15971250000000001</c:v>
                </c:pt>
                <c:pt idx="170">
                  <c:v>0.1589314</c:v>
                </c:pt>
                <c:pt idx="171">
                  <c:v>0.15815109999999999</c:v>
                </c:pt>
                <c:pt idx="172">
                  <c:v>0.1572809</c:v>
                </c:pt>
                <c:pt idx="173">
                  <c:v>0.15632779999999999</c:v>
                </c:pt>
                <c:pt idx="174">
                  <c:v>0.1556323</c:v>
                </c:pt>
                <c:pt idx="175">
                  <c:v>0.15475050000000001</c:v>
                </c:pt>
                <c:pt idx="176">
                  <c:v>0.15403839999999999</c:v>
                </c:pt>
                <c:pt idx="177">
                  <c:v>0.15317749999999999</c:v>
                </c:pt>
                <c:pt idx="178">
                  <c:v>0.15243670000000001</c:v>
                </c:pt>
                <c:pt idx="179">
                  <c:v>0.1516989</c:v>
                </c:pt>
                <c:pt idx="180">
                  <c:v>0.15098420000000001</c:v>
                </c:pt>
                <c:pt idx="181">
                  <c:v>0.15016450000000001</c:v>
                </c:pt>
                <c:pt idx="182">
                  <c:v>0.14940239999999999</c:v>
                </c:pt>
                <c:pt idx="183">
                  <c:v>0.1485233</c:v>
                </c:pt>
                <c:pt idx="184">
                  <c:v>0.1478257</c:v>
                </c:pt>
                <c:pt idx="185">
                  <c:v>0.1470824</c:v>
                </c:pt>
                <c:pt idx="186">
                  <c:v>0.1462667</c:v>
                </c:pt>
                <c:pt idx="187">
                  <c:v>0.1457677</c:v>
                </c:pt>
                <c:pt idx="188">
                  <c:v>0.14492070000000001</c:v>
                </c:pt>
                <c:pt idx="189">
                  <c:v>0.14423469999999999</c:v>
                </c:pt>
                <c:pt idx="190">
                  <c:v>0.14340820000000001</c:v>
                </c:pt>
                <c:pt idx="191">
                  <c:v>0.14267179999999999</c:v>
                </c:pt>
                <c:pt idx="192">
                  <c:v>0.14210510000000001</c:v>
                </c:pt>
                <c:pt idx="193">
                  <c:v>0.1412977</c:v>
                </c:pt>
                <c:pt idx="194">
                  <c:v>0.1407129</c:v>
                </c:pt>
                <c:pt idx="195">
                  <c:v>0.14000899999999999</c:v>
                </c:pt>
                <c:pt idx="196">
                  <c:v>0.13927580000000001</c:v>
                </c:pt>
                <c:pt idx="197">
                  <c:v>0.13867009999999999</c:v>
                </c:pt>
                <c:pt idx="198">
                  <c:v>0.13798669999999999</c:v>
                </c:pt>
                <c:pt idx="199">
                  <c:v>0.1373296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06E-4611-B67F-E03FCF21BFAD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Pd2 Analytic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</c:numCache>
            </c:numRef>
          </c:xVal>
          <c:yVal>
            <c:numRef>
              <c:f>Sheet1!$O$2:$O$201</c:f>
              <c:numCache>
                <c:formatCode>0.00E+00</c:formatCode>
                <c:ptCount val="200"/>
                <c:pt idx="0">
                  <c:v>0.1713539</c:v>
                </c:pt>
                <c:pt idx="1">
                  <c:v>0.1713539</c:v>
                </c:pt>
                <c:pt idx="2">
                  <c:v>0.176153</c:v>
                </c:pt>
                <c:pt idx="3">
                  <c:v>0.1810582</c:v>
                </c:pt>
                <c:pt idx="4">
                  <c:v>0.18606300000000001</c:v>
                </c:pt>
                <c:pt idx="5">
                  <c:v>0.19115960000000001</c:v>
                </c:pt>
                <c:pt idx="6">
                  <c:v>0.1963395</c:v>
                </c:pt>
                <c:pt idx="7">
                  <c:v>0.20159340000000001</c:v>
                </c:pt>
                <c:pt idx="8">
                  <c:v>0.20691100000000001</c:v>
                </c:pt>
                <c:pt idx="9">
                  <c:v>0.21228140000000001</c:v>
                </c:pt>
                <c:pt idx="10">
                  <c:v>0.21769340000000001</c:v>
                </c:pt>
                <c:pt idx="11">
                  <c:v>0.2231349</c:v>
                </c:pt>
                <c:pt idx="12">
                  <c:v>0.22859380000000001</c:v>
                </c:pt>
                <c:pt idx="13">
                  <c:v>0.23405770000000001</c:v>
                </c:pt>
                <c:pt idx="14">
                  <c:v>0.23951430000000001</c:v>
                </c:pt>
                <c:pt idx="15">
                  <c:v>0.24495130000000001</c:v>
                </c:pt>
                <c:pt idx="16">
                  <c:v>0.25035649999999998</c:v>
                </c:pt>
                <c:pt idx="17">
                  <c:v>0.25571820000000001</c:v>
                </c:pt>
                <c:pt idx="18">
                  <c:v>0.2610248</c:v>
                </c:pt>
                <c:pt idx="19">
                  <c:v>0.26626529999999998</c:v>
                </c:pt>
                <c:pt idx="20">
                  <c:v>0.27142889999999997</c:v>
                </c:pt>
                <c:pt idx="21">
                  <c:v>0.27650530000000001</c:v>
                </c:pt>
                <c:pt idx="22">
                  <c:v>0.28148450000000003</c:v>
                </c:pt>
                <c:pt idx="23">
                  <c:v>0.28635670000000002</c:v>
                </c:pt>
                <c:pt idx="24">
                  <c:v>0.29111239999999999</c:v>
                </c:pt>
                <c:pt idx="25">
                  <c:v>0.29574230000000001</c:v>
                </c:pt>
                <c:pt idx="26">
                  <c:v>0.30023719999999998</c:v>
                </c:pt>
                <c:pt idx="27">
                  <c:v>0.30458809999999997</c:v>
                </c:pt>
                <c:pt idx="28">
                  <c:v>0.3087859</c:v>
                </c:pt>
                <c:pt idx="29">
                  <c:v>0.31282169999999998</c:v>
                </c:pt>
                <c:pt idx="30">
                  <c:v>0.31668679999999999</c:v>
                </c:pt>
                <c:pt idx="31">
                  <c:v>0.32037280000000001</c:v>
                </c:pt>
                <c:pt idx="32">
                  <c:v>0.32387129999999997</c:v>
                </c:pt>
                <c:pt idx="33">
                  <c:v>0.32717449999999998</c:v>
                </c:pt>
                <c:pt idx="34">
                  <c:v>0.33027529999999999</c:v>
                </c:pt>
                <c:pt idx="35">
                  <c:v>0.33316709999999999</c:v>
                </c:pt>
                <c:pt idx="36">
                  <c:v>0.33584419999999998</c:v>
                </c:pt>
                <c:pt idx="37">
                  <c:v>0.33830139999999997</c:v>
                </c:pt>
                <c:pt idx="38">
                  <c:v>0.34053470000000002</c:v>
                </c:pt>
                <c:pt idx="39">
                  <c:v>0.34254180000000001</c:v>
                </c:pt>
                <c:pt idx="40">
                  <c:v>0.34432099999999999</c:v>
                </c:pt>
                <c:pt idx="41">
                  <c:v>0.3458717</c:v>
                </c:pt>
                <c:pt idx="42">
                  <c:v>0.34719450000000002</c:v>
                </c:pt>
                <c:pt idx="43">
                  <c:v>0.34829189999999999</c:v>
                </c:pt>
                <c:pt idx="44">
                  <c:v>0.34916659999999999</c:v>
                </c:pt>
                <c:pt idx="45">
                  <c:v>0.3498231</c:v>
                </c:pt>
                <c:pt idx="46">
                  <c:v>0.35026629999999997</c:v>
                </c:pt>
                <c:pt idx="47">
                  <c:v>0.3505028</c:v>
                </c:pt>
                <c:pt idx="48">
                  <c:v>0.3505392</c:v>
                </c:pt>
                <c:pt idx="49">
                  <c:v>0.3503831</c:v>
                </c:pt>
                <c:pt idx="50">
                  <c:v>0.35004279999999999</c:v>
                </c:pt>
                <c:pt idx="51">
                  <c:v>0.34952689999999997</c:v>
                </c:pt>
                <c:pt idx="52">
                  <c:v>0.3488446</c:v>
                </c:pt>
                <c:pt idx="53">
                  <c:v>0.34800490000000001</c:v>
                </c:pt>
                <c:pt idx="54">
                  <c:v>0.34701700000000002</c:v>
                </c:pt>
                <c:pt idx="55">
                  <c:v>0.3458909</c:v>
                </c:pt>
                <c:pt idx="56">
                  <c:v>0.34463539999999998</c:v>
                </c:pt>
                <c:pt idx="57">
                  <c:v>0.3432598</c:v>
                </c:pt>
                <c:pt idx="58">
                  <c:v>0.3417734</c:v>
                </c:pt>
                <c:pt idx="59">
                  <c:v>0.34018490000000001</c:v>
                </c:pt>
                <c:pt idx="60">
                  <c:v>0.33850279999999999</c:v>
                </c:pt>
                <c:pt idx="61">
                  <c:v>0.33673540000000002</c:v>
                </c:pt>
                <c:pt idx="62">
                  <c:v>0.33489059999999998</c:v>
                </c:pt>
                <c:pt idx="63">
                  <c:v>0.33297599999999999</c:v>
                </c:pt>
                <c:pt idx="64">
                  <c:v>0.33099879999999998</c:v>
                </c:pt>
                <c:pt idx="65">
                  <c:v>0.32896550000000002</c:v>
                </c:pt>
                <c:pt idx="66">
                  <c:v>0.32688289999999998</c:v>
                </c:pt>
                <c:pt idx="67">
                  <c:v>0.32259280000000001</c:v>
                </c:pt>
                <c:pt idx="68">
                  <c:v>0.32039640000000003</c:v>
                </c:pt>
                <c:pt idx="69">
                  <c:v>0.31817240000000002</c:v>
                </c:pt>
                <c:pt idx="70">
                  <c:v>0.31592550000000003</c:v>
                </c:pt>
                <c:pt idx="71">
                  <c:v>0.31365989999999999</c:v>
                </c:pt>
                <c:pt idx="72">
                  <c:v>0.31137959999999998</c:v>
                </c:pt>
                <c:pt idx="73">
                  <c:v>0.30908809999999998</c:v>
                </c:pt>
                <c:pt idx="74">
                  <c:v>0.30678889999999998</c:v>
                </c:pt>
                <c:pt idx="75">
                  <c:v>0.30448510000000001</c:v>
                </c:pt>
                <c:pt idx="76">
                  <c:v>0.30217949999999999</c:v>
                </c:pt>
                <c:pt idx="77">
                  <c:v>0.29987469999999999</c:v>
                </c:pt>
                <c:pt idx="78">
                  <c:v>0.29757299999999998</c:v>
                </c:pt>
                <c:pt idx="79">
                  <c:v>0.29527680000000001</c:v>
                </c:pt>
                <c:pt idx="80">
                  <c:v>0.29298780000000002</c:v>
                </c:pt>
                <c:pt idx="81">
                  <c:v>0.29070780000000002</c:v>
                </c:pt>
                <c:pt idx="82">
                  <c:v>0.28843869999999999</c:v>
                </c:pt>
                <c:pt idx="83">
                  <c:v>0.28618149999999998</c:v>
                </c:pt>
                <c:pt idx="84">
                  <c:v>0.28393800000000002</c:v>
                </c:pt>
                <c:pt idx="85">
                  <c:v>0.28170909999999999</c:v>
                </c:pt>
                <c:pt idx="86">
                  <c:v>0.27949590000000002</c:v>
                </c:pt>
                <c:pt idx="87">
                  <c:v>0.27729920000000002</c:v>
                </c:pt>
                <c:pt idx="88">
                  <c:v>0.27512009999999998</c:v>
                </c:pt>
                <c:pt idx="89">
                  <c:v>0.27295910000000001</c:v>
                </c:pt>
                <c:pt idx="90">
                  <c:v>0.27081699999999997</c:v>
                </c:pt>
                <c:pt idx="91">
                  <c:v>0.26869419999999999</c:v>
                </c:pt>
                <c:pt idx="92">
                  <c:v>0.26659129999999998</c:v>
                </c:pt>
                <c:pt idx="93">
                  <c:v>0.26450859999999998</c:v>
                </c:pt>
                <c:pt idx="94">
                  <c:v>0.26244659999999997</c:v>
                </c:pt>
                <c:pt idx="95">
                  <c:v>0.26040540000000001</c:v>
                </c:pt>
                <c:pt idx="96">
                  <c:v>0.25838539999999999</c:v>
                </c:pt>
                <c:pt idx="97">
                  <c:v>0.25638660000000002</c:v>
                </c:pt>
                <c:pt idx="98">
                  <c:v>0.25440940000000001</c:v>
                </c:pt>
                <c:pt idx="99">
                  <c:v>0.2524536</c:v>
                </c:pt>
                <c:pt idx="100">
                  <c:v>0.2505194</c:v>
                </c:pt>
                <c:pt idx="101">
                  <c:v>0.24860689999999999</c:v>
                </c:pt>
                <c:pt idx="102">
                  <c:v>0.24671589999999999</c:v>
                </c:pt>
                <c:pt idx="103">
                  <c:v>0.24484649999999999</c:v>
                </c:pt>
                <c:pt idx="104">
                  <c:v>0.24299870000000001</c:v>
                </c:pt>
                <c:pt idx="105">
                  <c:v>0.2411722</c:v>
                </c:pt>
                <c:pt idx="106">
                  <c:v>0.2393671</c:v>
                </c:pt>
                <c:pt idx="107">
                  <c:v>0.23758319999999999</c:v>
                </c:pt>
                <c:pt idx="108">
                  <c:v>0.23582040000000001</c:v>
                </c:pt>
                <c:pt idx="109">
                  <c:v>0.23407849999999999</c:v>
                </c:pt>
                <c:pt idx="110">
                  <c:v>0.23235739999999999</c:v>
                </c:pt>
                <c:pt idx="111">
                  <c:v>0.2306569</c:v>
                </c:pt>
                <c:pt idx="112">
                  <c:v>0.22897670000000001</c:v>
                </c:pt>
                <c:pt idx="113">
                  <c:v>0.22731680000000001</c:v>
                </c:pt>
                <c:pt idx="114">
                  <c:v>0.22567690000000001</c:v>
                </c:pt>
                <c:pt idx="115">
                  <c:v>0.2240567</c:v>
                </c:pt>
                <c:pt idx="116">
                  <c:v>0.22245619999999999</c:v>
                </c:pt>
                <c:pt idx="117">
                  <c:v>0.22087499999999999</c:v>
                </c:pt>
                <c:pt idx="118">
                  <c:v>0.21931290000000001</c:v>
                </c:pt>
                <c:pt idx="119">
                  <c:v>0.21776980000000001</c:v>
                </c:pt>
                <c:pt idx="120">
                  <c:v>0.2162453</c:v>
                </c:pt>
                <c:pt idx="121">
                  <c:v>0.21473919999999999</c:v>
                </c:pt>
                <c:pt idx="122">
                  <c:v>0.21325140000000001</c:v>
                </c:pt>
                <c:pt idx="123">
                  <c:v>0.21178150000000001</c:v>
                </c:pt>
                <c:pt idx="124">
                  <c:v>0.2103294</c:v>
                </c:pt>
                <c:pt idx="125">
                  <c:v>0.20889479999999999</c:v>
                </c:pt>
                <c:pt idx="126">
                  <c:v>0.2074773</c:v>
                </c:pt>
                <c:pt idx="127">
                  <c:v>0.20607700000000001</c:v>
                </c:pt>
                <c:pt idx="128">
                  <c:v>0.2046935</c:v>
                </c:pt>
                <c:pt idx="129">
                  <c:v>0.20332649999999999</c:v>
                </c:pt>
                <c:pt idx="130">
                  <c:v>0.20197580000000001</c:v>
                </c:pt>
                <c:pt idx="131">
                  <c:v>0.20064119999999999</c:v>
                </c:pt>
                <c:pt idx="132">
                  <c:v>0.19932250000000001</c:v>
                </c:pt>
                <c:pt idx="133">
                  <c:v>0.19801940000000001</c:v>
                </c:pt>
                <c:pt idx="134">
                  <c:v>0.19673170000000001</c:v>
                </c:pt>
                <c:pt idx="135">
                  <c:v>0.1954592</c:v>
                </c:pt>
                <c:pt idx="136">
                  <c:v>0.1942017</c:v>
                </c:pt>
                <c:pt idx="137">
                  <c:v>0.19295880000000001</c:v>
                </c:pt>
                <c:pt idx="138">
                  <c:v>0.1917306</c:v>
                </c:pt>
                <c:pt idx="139">
                  <c:v>0.19051660000000001</c:v>
                </c:pt>
                <c:pt idx="140">
                  <c:v>0.1893167</c:v>
                </c:pt>
                <c:pt idx="141">
                  <c:v>0.18813079999999999</c:v>
                </c:pt>
                <c:pt idx="142">
                  <c:v>0.1869585</c:v>
                </c:pt>
                <c:pt idx="143">
                  <c:v>0.18579970000000001</c:v>
                </c:pt>
                <c:pt idx="144">
                  <c:v>0.18465409999999999</c:v>
                </c:pt>
                <c:pt idx="145">
                  <c:v>0.18352160000000001</c:v>
                </c:pt>
                <c:pt idx="146">
                  <c:v>0.18240200000000001</c:v>
                </c:pt>
                <c:pt idx="147">
                  <c:v>0.18129509999999999</c:v>
                </c:pt>
                <c:pt idx="148">
                  <c:v>0.18020069999999999</c:v>
                </c:pt>
                <c:pt idx="149">
                  <c:v>0.17911869999999999</c:v>
                </c:pt>
                <c:pt idx="150">
                  <c:v>0.1780487</c:v>
                </c:pt>
                <c:pt idx="151">
                  <c:v>0.1769907</c:v>
                </c:pt>
                <c:pt idx="152">
                  <c:v>0.1759444</c:v>
                </c:pt>
                <c:pt idx="153">
                  <c:v>0.1749098</c:v>
                </c:pt>
                <c:pt idx="154">
                  <c:v>0.1738866</c:v>
                </c:pt>
                <c:pt idx="155">
                  <c:v>0.17287459999999999</c:v>
                </c:pt>
                <c:pt idx="156">
                  <c:v>0.17187379999999999</c:v>
                </c:pt>
                <c:pt idx="157">
                  <c:v>0.1708837</c:v>
                </c:pt>
                <c:pt idx="158">
                  <c:v>0.16990450000000001</c:v>
                </c:pt>
                <c:pt idx="159">
                  <c:v>0.1689359</c:v>
                </c:pt>
                <c:pt idx="160">
                  <c:v>0.16797780000000001</c:v>
                </c:pt>
                <c:pt idx="161">
                  <c:v>0.16702980000000001</c:v>
                </c:pt>
                <c:pt idx="162">
                  <c:v>0.16609209999999999</c:v>
                </c:pt>
                <c:pt idx="163">
                  <c:v>0.16516429999999999</c:v>
                </c:pt>
                <c:pt idx="164">
                  <c:v>0.16424639999999999</c:v>
                </c:pt>
                <c:pt idx="165">
                  <c:v>0.16333810000000001</c:v>
                </c:pt>
                <c:pt idx="166">
                  <c:v>0.16243940000000001</c:v>
                </c:pt>
                <c:pt idx="167">
                  <c:v>0.1615501</c:v>
                </c:pt>
                <c:pt idx="168">
                  <c:v>0.16067010000000001</c:v>
                </c:pt>
                <c:pt idx="169">
                  <c:v>0.1597992</c:v>
                </c:pt>
                <c:pt idx="170">
                  <c:v>0.1589373</c:v>
                </c:pt>
                <c:pt idx="171">
                  <c:v>0.15808440000000001</c:v>
                </c:pt>
                <c:pt idx="172">
                  <c:v>0.15724009999999999</c:v>
                </c:pt>
                <c:pt idx="173">
                  <c:v>0.1564045</c:v>
                </c:pt>
                <c:pt idx="174">
                  <c:v>0.1555774</c:v>
                </c:pt>
                <c:pt idx="175">
                  <c:v>0.1547586</c:v>
                </c:pt>
                <c:pt idx="176">
                  <c:v>0.1539481</c:v>
                </c:pt>
                <c:pt idx="177">
                  <c:v>0.1531458</c:v>
                </c:pt>
                <c:pt idx="178">
                  <c:v>0.1523515</c:v>
                </c:pt>
                <c:pt idx="179">
                  <c:v>0.15156510000000001</c:v>
                </c:pt>
                <c:pt idx="180">
                  <c:v>0.15078649999999999</c:v>
                </c:pt>
                <c:pt idx="181">
                  <c:v>0.1500155</c:v>
                </c:pt>
                <c:pt idx="182">
                  <c:v>0.1492522</c:v>
                </c:pt>
                <c:pt idx="183">
                  <c:v>0.1484964</c:v>
                </c:pt>
                <c:pt idx="184">
                  <c:v>0.14774789999999999</c:v>
                </c:pt>
                <c:pt idx="185">
                  <c:v>0.14700669999999999</c:v>
                </c:pt>
                <c:pt idx="186">
                  <c:v>0.14627270000000001</c:v>
                </c:pt>
                <c:pt idx="187">
                  <c:v>0.1455457</c:v>
                </c:pt>
                <c:pt idx="188">
                  <c:v>0.1448258</c:v>
                </c:pt>
                <c:pt idx="189">
                  <c:v>0.14411260000000001</c:v>
                </c:pt>
                <c:pt idx="190">
                  <c:v>0.14340629999999999</c:v>
                </c:pt>
                <c:pt idx="191">
                  <c:v>0.14270669999999999</c:v>
                </c:pt>
                <c:pt idx="192">
                  <c:v>0.14201369999999999</c:v>
                </c:pt>
                <c:pt idx="193">
                  <c:v>0.14132719999999999</c:v>
                </c:pt>
                <c:pt idx="194">
                  <c:v>0.1406471</c:v>
                </c:pt>
                <c:pt idx="195">
                  <c:v>0.1399734</c:v>
                </c:pt>
                <c:pt idx="196">
                  <c:v>0.13930590000000001</c:v>
                </c:pt>
                <c:pt idx="197">
                  <c:v>0.13864460000000001</c:v>
                </c:pt>
                <c:pt idx="198">
                  <c:v>0.13798930000000001</c:v>
                </c:pt>
                <c:pt idx="199">
                  <c:v>0.1373402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06E-4611-B67F-E03FCF21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6352"/>
        <c:axId val="53996928"/>
      </c:scatterChart>
      <c:valAx>
        <c:axId val="53996352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6928"/>
        <c:crosses val="autoZero"/>
        <c:crossBetween val="midCat"/>
      </c:valAx>
      <c:valAx>
        <c:axId val="539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6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</xdr:colOff>
      <xdr:row>204</xdr:row>
      <xdr:rowOff>4762</xdr:rowOff>
    </xdr:from>
    <xdr:to>
      <xdr:col>5</xdr:col>
      <xdr:colOff>125730</xdr:colOff>
      <xdr:row>218</xdr:row>
      <xdr:rowOff>118110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158115</xdr:colOff>
      <xdr:row>204</xdr:row>
      <xdr:rowOff>0</xdr:rowOff>
    </xdr:from>
    <xdr:to>
      <xdr:col>9</xdr:col>
      <xdr:colOff>426720</xdr:colOff>
      <xdr:row>218</xdr:row>
      <xdr:rowOff>148590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533400</xdr:colOff>
      <xdr:row>203</xdr:row>
      <xdr:rowOff>160020</xdr:rowOff>
    </xdr:from>
    <xdr:to>
      <xdr:col>13</xdr:col>
      <xdr:colOff>356235</xdr:colOff>
      <xdr:row>218</xdr:row>
      <xdr:rowOff>125730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AC963246-4EC0-4A01-9846-1E3E8035C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472440</xdr:colOff>
      <xdr:row>203</xdr:row>
      <xdr:rowOff>148590</xdr:rowOff>
    </xdr:from>
    <xdr:to>
      <xdr:col>17</xdr:col>
      <xdr:colOff>295275</xdr:colOff>
      <xdr:row>218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79FC7F04-D365-4AE4-B53E-40FC6D4F8D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6" name="Table6" displayName="Table6" ref="B1:E1048576" totalsRowShown="0" headerRowDxfId="26" dataDxfId="25">
  <autoFilter ref="B1:E1048576"/>
  <tableColumns count="4">
    <tableColumn id="1" name="Pb Simulation                           " dataDxfId="24"/>
    <tableColumn id="2" name="Pb Analytic" dataDxfId="23"/>
    <tableColumn id="3" name="Absolute Error" dataDxfId="22"/>
    <tableColumn id="4" name="Relative Error" dataDxfId="2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F1:I1048576" totalsRowShown="0" headerRowDxfId="20" dataDxfId="19">
  <autoFilter ref="F1:I1048576"/>
  <tableColumns count="4">
    <tableColumn id="1" name="Pd Simulation                           " dataDxfId="18"/>
    <tableColumn id="2" name="Pd Analytic" dataDxfId="17"/>
    <tableColumn id="3" name="Absolute Error" dataDxfId="16"/>
    <tableColumn id="4" name="Relative Error" dataDxfId="15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11" name="Table11" displayName="Table11" ref="A1:A203" totalsRowShown="0" headerRowDxfId="14" dataDxfId="13">
  <autoFilter ref="A1:A203"/>
  <tableColumns count="1">
    <tableColumn id="1" name="lambda" dataDxfId="12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1" name="Table72" displayName="Table72" ref="J1:M1048576" totalsRowShown="0" headerRowDxfId="11" dataDxfId="10">
  <autoFilter ref="J1:M1048576"/>
  <tableColumns count="4">
    <tableColumn id="1" name="Pd1 Simulation                          " dataDxfId="9"/>
    <tableColumn id="2" name="Pd1 Analytic" dataDxfId="8"/>
    <tableColumn id="3" name="Absolute Error" dataDxfId="7"/>
    <tableColumn id="4" name="Relative Error" dataDxfId="6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id="2" name="Table723" displayName="Table723" ref="N1:Q1048576" totalsRowShown="0" headerRowDxfId="5" dataDxfId="4">
  <autoFilter ref="N1:Q1048576"/>
  <tableColumns count="4">
    <tableColumn id="1" name="Pd2 Simulation                          " dataDxfId="3"/>
    <tableColumn id="2" name="Pd2 Analytic" dataDxfId="2"/>
    <tableColumn id="3" name="Absolute Error" dataDxfId="1"/>
    <tableColumn id="4" name="Relative Error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tabSelected="1" zoomScaleNormal="100" workbookViewId="0">
      <pane xSplit="1" ySplit="1" topLeftCell="B191" activePane="bottomRight" state="frozen"/>
      <selection pane="topRight" activeCell="B1" sqref="B1"/>
      <selection pane="bottomLeft" activeCell="A2" sqref="A2"/>
      <selection pane="bottomRight" activeCell="A14" sqref="A14"/>
    </sheetView>
  </sheetViews>
  <sheetFormatPr defaultColWidth="9.140625" defaultRowHeight="15" x14ac:dyDescent="0.25"/>
  <cols>
    <col min="1" max="1" width="9.7109375" style="1" customWidth="1"/>
    <col min="2" max="2" width="13" style="1" customWidth="1"/>
    <col min="3" max="3" width="14.42578125" customWidth="1"/>
    <col min="4" max="4" width="15.85546875" style="1" customWidth="1"/>
    <col min="5" max="5" width="15.140625" style="1" customWidth="1"/>
    <col min="6" max="6" width="13" style="1" customWidth="1"/>
    <col min="7" max="7" width="13.42578125" bestFit="1" customWidth="1"/>
    <col min="8" max="8" width="15.85546875" style="1" customWidth="1"/>
    <col min="9" max="9" width="15.140625" style="1" customWidth="1"/>
    <col min="10" max="10" width="17.42578125" style="1" bestFit="1" customWidth="1"/>
    <col min="11" max="11" width="18.140625" customWidth="1"/>
    <col min="12" max="12" width="16.85546875" style="1" customWidth="1"/>
    <col min="13" max="13" width="16.140625" style="1" bestFit="1" customWidth="1"/>
    <col min="14" max="14" width="17.42578125" style="1" bestFit="1" customWidth="1"/>
    <col min="15" max="15" width="13.42578125" bestFit="1" customWidth="1"/>
    <col min="16" max="16" width="16.85546875" style="1" bestFit="1" customWidth="1"/>
    <col min="17" max="17" width="16.140625" style="1" bestFit="1" customWidth="1"/>
    <col min="18" max="16384" width="9.140625" style="1"/>
  </cols>
  <sheetData>
    <row r="1" spans="1:17" x14ac:dyDescent="0.25">
      <c r="A1" s="1" t="s">
        <v>0</v>
      </c>
      <c r="B1" s="6" t="s">
        <v>9</v>
      </c>
      <c r="C1" s="4" t="s">
        <v>1</v>
      </c>
      <c r="D1" s="1" t="s">
        <v>2</v>
      </c>
      <c r="E1" s="1" t="s">
        <v>3</v>
      </c>
      <c r="F1" s="7" t="s">
        <v>10</v>
      </c>
      <c r="G1" s="10" t="s">
        <v>6</v>
      </c>
      <c r="H1" s="1" t="s">
        <v>2</v>
      </c>
      <c r="I1" s="1" t="s">
        <v>3</v>
      </c>
      <c r="J1" s="8" t="s">
        <v>11</v>
      </c>
      <c r="K1" s="12" t="s">
        <v>7</v>
      </c>
      <c r="L1" s="1" t="s">
        <v>2</v>
      </c>
      <c r="M1" s="1" t="s">
        <v>3</v>
      </c>
      <c r="N1" s="9" t="s">
        <v>12</v>
      </c>
      <c r="O1" s="14" t="s">
        <v>8</v>
      </c>
      <c r="P1" s="1" t="s">
        <v>2</v>
      </c>
      <c r="Q1" s="1" t="s">
        <v>3</v>
      </c>
    </row>
    <row r="2" spans="1:17" x14ac:dyDescent="0.25">
      <c r="A2" s="1">
        <v>0.1</v>
      </c>
      <c r="B2" s="6">
        <v>0</v>
      </c>
      <c r="C2" s="3">
        <v>8.7809570000000004E-20</v>
      </c>
      <c r="D2" s="2">
        <f>ABS(Table6[[#This Row],[Pb Analytic]]-Table6[[#This Row],[Pb Simulation                           ]])</f>
        <v>8.7809570000000004E-20</v>
      </c>
      <c r="E2" s="2">
        <f>100*IF(Table6[[#This Row],[Pb Simulation                           ]]&gt;0,Table6[[#This Row],[Absolute Error]]/Table6[[#This Row],[Pb Simulation                           ]],1)</f>
        <v>100</v>
      </c>
      <c r="F2" s="7">
        <v>0.34337240000000002</v>
      </c>
      <c r="G2" s="11">
        <v>0.34459000000000001</v>
      </c>
      <c r="H2" s="2">
        <f>ABS(Table7[[#This Row],[Pd Analytic]]-Table7[[#This Row],[Pd Simulation                           ]])</f>
        <v>1.2175999999999854E-3</v>
      </c>
      <c r="I2" s="2">
        <f>100*IF(Table7[[#This Row],[Pd Analytic]]&gt;0,Table7[[#This Row],[Absolute Error]]/Table7[[#This Row],[Pd Analytic]],1)</f>
        <v>0.35334745639745357</v>
      </c>
      <c r="J2" s="8">
        <v>0.17133989999999999</v>
      </c>
      <c r="K2" s="13">
        <v>0.1732361</v>
      </c>
      <c r="L2" s="2">
        <f>ABS(Table72[[#This Row],[Pd1 Simulation                          ]]-Table72[[#This Row],[Pd1 Analytic]])</f>
        <v>1.8962000000000145E-3</v>
      </c>
      <c r="M2" s="2">
        <f>100*IF(Table72[[#This Row],[Pd1 Analytic]]&gt;0,Table72[[#This Row],[Pd1 Simulation                          ]]/Table72[[#This Row],[Pd1 Analytic]],1)</f>
        <v>98.90542444675215</v>
      </c>
      <c r="N2" s="9">
        <v>0.1720325</v>
      </c>
      <c r="O2" s="15">
        <v>0.1713539</v>
      </c>
      <c r="P2" s="2">
        <f>ABS(Table723[[#This Row],[Pd2 Analytic]]-Table723[[#This Row],[Pd2 Simulation                          ]])</f>
        <v>6.7860000000000142E-4</v>
      </c>
      <c r="Q2" s="2">
        <f>100*IF(Table723[[#This Row],[Pd2 Analytic]]&gt;0,Table723[[#This Row],[Pd2 Simulation                          ]]/Table723[[#This Row],[Pd2 Analytic]],1)</f>
        <v>100.39602250080097</v>
      </c>
    </row>
    <row r="3" spans="1:17" x14ac:dyDescent="0.25">
      <c r="A3" s="1">
        <v>0.2</v>
      </c>
      <c r="B3" s="6">
        <v>0</v>
      </c>
      <c r="C3" s="3">
        <v>8.7809570000000004E-20</v>
      </c>
      <c r="D3" s="2">
        <f>ABS(Table6[[#This Row],[Pb Analytic]]-Table6[[#This Row],[Pb Simulation                           ]])</f>
        <v>8.7809570000000004E-20</v>
      </c>
      <c r="E3" s="2">
        <f>100*IF(Table6[[#This Row],[Pb Simulation                           ]]&gt;0,Table6[[#This Row],[Absolute Error]]/Table6[[#This Row],[Pb Simulation                           ]],1)</f>
        <v>100</v>
      </c>
      <c r="F3" s="7">
        <v>0.35394969999999998</v>
      </c>
      <c r="G3" s="11">
        <v>0.34459000000000001</v>
      </c>
      <c r="H3" s="2">
        <f>ABS(Table7[[#This Row],[Pd Analytic]]-Table7[[#This Row],[Pd Simulation                           ]])</f>
        <v>9.3596999999999708E-3</v>
      </c>
      <c r="I3" s="2">
        <f>100*IF(Table7[[#This Row],[Pd Analytic]]&gt;0,Table7[[#This Row],[Absolute Error]]/Table7[[#This Row],[Pd Analytic]],1)</f>
        <v>2.7161844510867903</v>
      </c>
      <c r="J3" s="8">
        <v>0.1766161</v>
      </c>
      <c r="K3" s="13">
        <v>0.1732361</v>
      </c>
      <c r="L3" s="2">
        <f>ABS(Table72[[#This Row],[Pd1 Simulation                          ]]-Table72[[#This Row],[Pd1 Analytic]])</f>
        <v>3.3799999999999941E-3</v>
      </c>
      <c r="M3" s="2">
        <f>100*IF(Table72[[#This Row],[Pd1 Analytic]]&gt;0,Table72[[#This Row],[Pd1 Simulation                          ]]/Table72[[#This Row],[Pd1 Analytic]],1)</f>
        <v>101.95109448896622</v>
      </c>
      <c r="N3" s="9">
        <v>0.17733360000000001</v>
      </c>
      <c r="O3" s="15">
        <v>0.1713539</v>
      </c>
      <c r="P3" s="2">
        <f>ABS(Table723[[#This Row],[Pd2 Analytic]]-Table723[[#This Row],[Pd2 Simulation                          ]])</f>
        <v>5.9797000000000045E-3</v>
      </c>
      <c r="Q3" s="2">
        <f>100*IF(Table723[[#This Row],[Pd2 Analytic]]&gt;0,Table723[[#This Row],[Pd2 Simulation                          ]]/Table723[[#This Row],[Pd2 Analytic]],1)</f>
        <v>103.48967837907395</v>
      </c>
    </row>
    <row r="4" spans="1:17" x14ac:dyDescent="0.25">
      <c r="A4" s="1">
        <v>0.3</v>
      </c>
      <c r="B4" s="6">
        <v>0</v>
      </c>
      <c r="C4" s="3">
        <v>3.3532970000000002E-16</v>
      </c>
      <c r="D4" s="2">
        <f>ABS(Table6[[#This Row],[Pb Analytic]]-Table6[[#This Row],[Pb Simulation                           ]])</f>
        <v>3.3532970000000002E-16</v>
      </c>
      <c r="E4" s="2">
        <f>100*IF(Table6[[#This Row],[Pb Simulation                           ]]&gt;0,Table6[[#This Row],[Absolute Error]]/Table6[[#This Row],[Pb Simulation                           ]],1)</f>
        <v>100</v>
      </c>
      <c r="F4" s="7">
        <v>0.36500519999999997</v>
      </c>
      <c r="G4" s="11">
        <v>0.35612650000000001</v>
      </c>
      <c r="H4" s="2">
        <f>ABS(Table7[[#This Row],[Pd Analytic]]-Table7[[#This Row],[Pd Simulation                           ]])</f>
        <v>8.8786999999999616E-3</v>
      </c>
      <c r="I4" s="2">
        <f>100*IF(Table7[[#This Row],[Pd Analytic]]&gt;0,Table7[[#This Row],[Absolute Error]]/Table7[[#This Row],[Pd Analytic]],1)</f>
        <v>2.4931309520633711</v>
      </c>
      <c r="J4" s="8">
        <v>0.18231729999999999</v>
      </c>
      <c r="K4" s="13">
        <v>0.17997360000000001</v>
      </c>
      <c r="L4" s="2">
        <f>ABS(Table72[[#This Row],[Pd1 Simulation                          ]]-Table72[[#This Row],[Pd1 Analytic]])</f>
        <v>2.3436999999999764E-3</v>
      </c>
      <c r="M4" s="2">
        <f>100*IF(Table72[[#This Row],[Pd1 Analytic]]&gt;0,Table72[[#This Row],[Pd1 Simulation                          ]]/Table72[[#This Row],[Pd1 Analytic]],1)</f>
        <v>101.30224655171646</v>
      </c>
      <c r="N4" s="9">
        <v>0.18268789999999999</v>
      </c>
      <c r="O4" s="15">
        <v>0.176153</v>
      </c>
      <c r="P4" s="2">
        <f>ABS(Table723[[#This Row],[Pd2 Analytic]]-Table723[[#This Row],[Pd2 Simulation                          ]])</f>
        <v>6.5348999999999824E-3</v>
      </c>
      <c r="Q4" s="2">
        <f>100*IF(Table723[[#This Row],[Pd2 Analytic]]&gt;0,Table723[[#This Row],[Pd2 Simulation                          ]]/Table723[[#This Row],[Pd2 Analytic]],1)</f>
        <v>103.70978637888652</v>
      </c>
    </row>
    <row r="5" spans="1:17" x14ac:dyDescent="0.25">
      <c r="A5" s="1">
        <v>0.4</v>
      </c>
      <c r="B5" s="6">
        <v>0</v>
      </c>
      <c r="C5" s="3">
        <v>4.0469130000000002E-14</v>
      </c>
      <c r="D5" s="2">
        <f>ABS(Table6[[#This Row],[Pb Analytic]]-Table6[[#This Row],[Pb Simulation                           ]])</f>
        <v>4.0469130000000002E-14</v>
      </c>
      <c r="E5" s="2">
        <f>100*IF(Table6[[#This Row],[Pb Simulation                           ]]&gt;0,Table6[[#This Row],[Absolute Error]]/Table6[[#This Row],[Pb Simulation                           ]],1)</f>
        <v>100</v>
      </c>
      <c r="F5" s="7">
        <v>0.3764342</v>
      </c>
      <c r="G5" s="11">
        <v>0.36792370000000002</v>
      </c>
      <c r="H5" s="2">
        <f>ABS(Table7[[#This Row],[Pd Analytic]]-Table7[[#This Row],[Pd Simulation                           ]])</f>
        <v>8.5104999999999764E-3</v>
      </c>
      <c r="I5" s="2">
        <f>100*IF(Table7[[#This Row],[Pd Analytic]]&gt;0,Table7[[#This Row],[Absolute Error]]/Table7[[#This Row],[Pd Analytic]],1)</f>
        <v>2.313115463885576</v>
      </c>
      <c r="J5" s="8">
        <v>0.18830469999999999</v>
      </c>
      <c r="K5" s="13">
        <v>0.18686559999999999</v>
      </c>
      <c r="L5" s="2">
        <f>ABS(Table72[[#This Row],[Pd1 Simulation                          ]]-Table72[[#This Row],[Pd1 Analytic]])</f>
        <v>1.4390999999999987E-3</v>
      </c>
      <c r="M5" s="2">
        <f>100*IF(Table72[[#This Row],[Pd1 Analytic]]&gt;0,Table72[[#This Row],[Pd1 Simulation                          ]]/Table72[[#This Row],[Pd1 Analytic]],1)</f>
        <v>100.77012569461688</v>
      </c>
      <c r="N5" s="9">
        <v>0.18812950000000001</v>
      </c>
      <c r="O5" s="15">
        <v>0.1810582</v>
      </c>
      <c r="P5" s="2">
        <f>ABS(Table723[[#This Row],[Pd2 Analytic]]-Table723[[#This Row],[Pd2 Simulation                          ]])</f>
        <v>7.0713000000000026E-3</v>
      </c>
      <c r="Q5" s="2">
        <f>100*IF(Table723[[#This Row],[Pd2 Analytic]]&gt;0,Table723[[#This Row],[Pd2 Simulation                          ]]/Table723[[#This Row],[Pd2 Analytic]],1)</f>
        <v>103.90553976566652</v>
      </c>
    </row>
    <row r="6" spans="1:17" x14ac:dyDescent="0.25">
      <c r="A6" s="1">
        <v>0.5</v>
      </c>
      <c r="B6" s="6">
        <v>0</v>
      </c>
      <c r="C6" s="3">
        <v>1.1855230000000001E-12</v>
      </c>
      <c r="D6" s="2">
        <f>ABS(Table6[[#This Row],[Pb Analytic]]-Table6[[#This Row],[Pb Simulation                           ]])</f>
        <v>1.1855230000000001E-12</v>
      </c>
      <c r="E6" s="2">
        <f>100*IF(Table6[[#This Row],[Pb Simulation                           ]]&gt;0,Table6[[#This Row],[Absolute Error]]/Table6[[#This Row],[Pb Simulation                           ]],1)</f>
        <v>100</v>
      </c>
      <c r="F6" s="7">
        <v>0.38817259999999998</v>
      </c>
      <c r="G6" s="11">
        <v>0.37996029999999997</v>
      </c>
      <c r="H6" s="2">
        <f>ABS(Table7[[#This Row],[Pd Analytic]]-Table7[[#This Row],[Pd Simulation                           ]])</f>
        <v>8.2123000000000057E-3</v>
      </c>
      <c r="I6" s="2">
        <f>100*IF(Table7[[#This Row],[Pd Analytic]]&gt;0,Table7[[#This Row],[Absolute Error]]/Table7[[#This Row],[Pd Analytic]],1)</f>
        <v>2.1613573839161635</v>
      </c>
      <c r="J6" s="8">
        <v>0.19458800000000001</v>
      </c>
      <c r="K6" s="13">
        <v>0.19389719999999999</v>
      </c>
      <c r="L6" s="2">
        <f>ABS(Table72[[#This Row],[Pd1 Simulation                          ]]-Table72[[#This Row],[Pd1 Analytic]])</f>
        <v>6.9080000000001918E-4</v>
      </c>
      <c r="M6" s="2">
        <f>100*IF(Table72[[#This Row],[Pd1 Analytic]]&gt;0,Table72[[#This Row],[Pd1 Simulation                          ]]/Table72[[#This Row],[Pd1 Analytic]],1)</f>
        <v>100.3562712612663</v>
      </c>
      <c r="N6" s="9">
        <v>0.1935846</v>
      </c>
      <c r="O6" s="15">
        <v>0.18606300000000001</v>
      </c>
      <c r="P6" s="2">
        <f>ABS(Table723[[#This Row],[Pd2 Analytic]]-Table723[[#This Row],[Pd2 Simulation                          ]])</f>
        <v>7.5215999999999894E-3</v>
      </c>
      <c r="Q6" s="2">
        <f>100*IF(Table723[[#This Row],[Pd2 Analytic]]&gt;0,Table723[[#This Row],[Pd2 Simulation                          ]]/Table723[[#This Row],[Pd2 Analytic]],1)</f>
        <v>104.04250173328388</v>
      </c>
    </row>
    <row r="7" spans="1:17" x14ac:dyDescent="0.25">
      <c r="A7" s="1">
        <v>0.6</v>
      </c>
      <c r="B7" s="6">
        <v>0</v>
      </c>
      <c r="C7" s="3">
        <v>1.5969699999999999E-11</v>
      </c>
      <c r="D7" s="2">
        <f>ABS(Table6[[#This Row],[Pb Analytic]]-Table6[[#This Row],[Pb Simulation                           ]])</f>
        <v>1.5969699999999999E-11</v>
      </c>
      <c r="E7" s="2">
        <f>100*IF(Table6[[#This Row],[Pb Simulation                           ]]&gt;0,Table6[[#This Row],[Absolute Error]]/Table6[[#This Row],[Pb Simulation                           ]],1)</f>
        <v>100</v>
      </c>
      <c r="F7" s="7">
        <v>0.40032259999999997</v>
      </c>
      <c r="G7" s="11">
        <v>0.39221119999999998</v>
      </c>
      <c r="H7" s="2">
        <f>ABS(Table7[[#This Row],[Pd Analytic]]-Table7[[#This Row],[Pd Simulation                           ]])</f>
        <v>8.1113999999999908E-3</v>
      </c>
      <c r="I7" s="2">
        <f>100*IF(Table7[[#This Row],[Pd Analytic]]&gt;0,Table7[[#This Row],[Absolute Error]]/Table7[[#This Row],[Pd Analytic]],1)</f>
        <v>2.0681204412316605</v>
      </c>
      <c r="J7" s="8">
        <v>0.2011783</v>
      </c>
      <c r="K7" s="13">
        <v>0.2010516</v>
      </c>
      <c r="L7" s="2">
        <f>ABS(Table72[[#This Row],[Pd1 Simulation                          ]]-Table72[[#This Row],[Pd1 Analytic]])</f>
        <v>1.2670000000000736E-4</v>
      </c>
      <c r="M7" s="2">
        <f>100*IF(Table72[[#This Row],[Pd1 Analytic]]&gt;0,Table72[[#This Row],[Pd1 Simulation                          ]]/Table72[[#This Row],[Pd1 Analytic]],1)</f>
        <v>100.06301864794909</v>
      </c>
      <c r="N7" s="9">
        <v>0.1991443</v>
      </c>
      <c r="O7" s="15">
        <v>0.19115960000000001</v>
      </c>
      <c r="P7" s="2">
        <f>ABS(Table723[[#This Row],[Pd2 Analytic]]-Table723[[#This Row],[Pd2 Simulation                          ]])</f>
        <v>7.9846999999999835E-3</v>
      </c>
      <c r="Q7" s="2">
        <f>100*IF(Table723[[#This Row],[Pd2 Analytic]]&gt;0,Table723[[#This Row],[Pd2 Simulation                          ]]/Table723[[#This Row],[Pd2 Analytic]],1)</f>
        <v>104.17698091019231</v>
      </c>
    </row>
    <row r="8" spans="1:17" x14ac:dyDescent="0.25">
      <c r="A8" s="1">
        <v>0.7</v>
      </c>
      <c r="B8" s="6">
        <v>0</v>
      </c>
      <c r="C8" s="3">
        <v>1.314818E-10</v>
      </c>
      <c r="D8" s="2">
        <f>ABS(Table6[[#This Row],[Pb Analytic]]-Table6[[#This Row],[Pb Simulation                           ]])</f>
        <v>1.314818E-10</v>
      </c>
      <c r="E8" s="2">
        <f>100*IF(Table6[[#This Row],[Pb Simulation                           ]]&gt;0,Table6[[#This Row],[Absolute Error]]/Table6[[#This Row],[Pb Simulation                           ]],1)</f>
        <v>100</v>
      </c>
      <c r="F8" s="7">
        <v>0.4127323</v>
      </c>
      <c r="G8" s="11">
        <v>0.40465000000000001</v>
      </c>
      <c r="H8" s="2">
        <f>ABS(Table7[[#This Row],[Pd Analytic]]-Table7[[#This Row],[Pd Simulation                           ]])</f>
        <v>8.0822999999999867E-3</v>
      </c>
      <c r="I8" s="2">
        <f>100*IF(Table7[[#This Row],[Pd Analytic]]&gt;0,Table7[[#This Row],[Absolute Error]]/Table7[[#This Row],[Pd Analytic]],1)</f>
        <v>1.997355739527984</v>
      </c>
      <c r="J8" s="8">
        <v>0.20799529999999999</v>
      </c>
      <c r="K8" s="13">
        <v>0.20831050000000001</v>
      </c>
      <c r="L8" s="2">
        <f>ABS(Table72[[#This Row],[Pd1 Simulation                          ]]-Table72[[#This Row],[Pd1 Analytic]])</f>
        <v>3.1520000000001547E-4</v>
      </c>
      <c r="M8" s="2">
        <f>100*IF(Table72[[#This Row],[Pd1 Analytic]]&gt;0,Table72[[#This Row],[Pd1 Simulation                          ]]/Table72[[#This Row],[Pd1 Analytic]],1)</f>
        <v>99.848687416140805</v>
      </c>
      <c r="N8" s="9">
        <v>0.204737</v>
      </c>
      <c r="O8" s="15">
        <v>0.1963395</v>
      </c>
      <c r="P8" s="2">
        <f>ABS(Table723[[#This Row],[Pd2 Analytic]]-Table723[[#This Row],[Pd2 Simulation                          ]])</f>
        <v>8.3975000000000022E-3</v>
      </c>
      <c r="Q8" s="2">
        <f>100*IF(Table723[[#This Row],[Pd2 Analytic]]&gt;0,Table723[[#This Row],[Pd2 Simulation                          ]]/Table723[[#This Row],[Pd2 Analytic]],1)</f>
        <v>104.27703034794322</v>
      </c>
    </row>
    <row r="9" spans="1:17" x14ac:dyDescent="0.25">
      <c r="A9" s="1">
        <v>0.8</v>
      </c>
      <c r="B9" s="6">
        <v>0</v>
      </c>
      <c r="C9" s="3">
        <v>7.7007620000000002E-10</v>
      </c>
      <c r="D9" s="2">
        <f>ABS(Table6[[#This Row],[Pb Analytic]]-Table6[[#This Row],[Pb Simulation                           ]])</f>
        <v>7.7007620000000002E-10</v>
      </c>
      <c r="E9" s="2">
        <f>100*IF(Table6[[#This Row],[Pb Simulation                           ]]&gt;0,Table6[[#This Row],[Absolute Error]]/Table6[[#This Row],[Pb Simulation                           ]],1)</f>
        <v>100</v>
      </c>
      <c r="F9" s="7">
        <v>0.42538359999999997</v>
      </c>
      <c r="G9" s="11">
        <v>0.4172479</v>
      </c>
      <c r="H9" s="2">
        <f>ABS(Table7[[#This Row],[Pd Analytic]]-Table7[[#This Row],[Pd Simulation                           ]])</f>
        <v>8.135699999999968E-3</v>
      </c>
      <c r="I9" s="2">
        <f>100*IF(Table7[[#This Row],[Pd Analytic]]&gt;0,Table7[[#This Row],[Absolute Error]]/Table7[[#This Row],[Pd Analytic]],1)</f>
        <v>1.9498480399781442</v>
      </c>
      <c r="J9" s="8">
        <v>0.2150224</v>
      </c>
      <c r="K9" s="13">
        <v>0.2156544</v>
      </c>
      <c r="L9" s="2">
        <f>ABS(Table72[[#This Row],[Pd1 Simulation                          ]]-Table72[[#This Row],[Pd1 Analytic]])</f>
        <v>6.3199999999999368E-4</v>
      </c>
      <c r="M9" s="2">
        <f>100*IF(Table72[[#This Row],[Pd1 Analytic]]&gt;0,Table72[[#This Row],[Pd1 Simulation                          ]]/Table72[[#This Row],[Pd1 Analytic]],1)</f>
        <v>99.706938509021853</v>
      </c>
      <c r="N9" s="9">
        <v>0.2103612</v>
      </c>
      <c r="O9" s="15">
        <v>0.20159340000000001</v>
      </c>
      <c r="P9" s="2">
        <f>ABS(Table723[[#This Row],[Pd2 Analytic]]-Table723[[#This Row],[Pd2 Simulation                          ]])</f>
        <v>8.7677999999999923E-3</v>
      </c>
      <c r="Q9" s="2">
        <f>100*IF(Table723[[#This Row],[Pd2 Analytic]]&gt;0,Table723[[#This Row],[Pd2 Simulation                          ]]/Table723[[#This Row],[Pd2 Analytic]],1)</f>
        <v>104.34924952900244</v>
      </c>
    </row>
    <row r="10" spans="1:17" x14ac:dyDescent="0.25">
      <c r="A10" s="1">
        <v>0.9</v>
      </c>
      <c r="B10" s="6">
        <v>0</v>
      </c>
      <c r="C10" s="3">
        <v>3.5127199999999998E-9</v>
      </c>
      <c r="D10" s="2">
        <f>ABS(Table6[[#This Row],[Pb Analytic]]-Table6[[#This Row],[Pb Simulation                           ]])</f>
        <v>3.5127199999999998E-9</v>
      </c>
      <c r="E10" s="2">
        <f>100*IF(Table6[[#This Row],[Pb Simulation                           ]]&gt;0,Table6[[#This Row],[Absolute Error]]/Table6[[#This Row],[Pb Simulation                           ]],1)</f>
        <v>100</v>
      </c>
      <c r="F10" s="7">
        <v>0.43814320000000001</v>
      </c>
      <c r="G10" s="11">
        <v>0.42997360000000001</v>
      </c>
      <c r="H10" s="2">
        <f>ABS(Table7[[#This Row],[Pd Analytic]]-Table7[[#This Row],[Pd Simulation                           ]])</f>
        <v>8.1695999999999991E-3</v>
      </c>
      <c r="I10" s="2">
        <f>100*IF(Table7[[#This Row],[Pd Analytic]]&gt;0,Table7[[#This Row],[Absolute Error]]/Table7[[#This Row],[Pd Analytic]],1)</f>
        <v>1.9000236293577091</v>
      </c>
      <c r="J10" s="8">
        <v>0.2221177</v>
      </c>
      <c r="K10" s="13">
        <v>0.2230626</v>
      </c>
      <c r="L10" s="2">
        <f>ABS(Table72[[#This Row],[Pd1 Simulation                          ]]-Table72[[#This Row],[Pd1 Analytic]])</f>
        <v>9.4489999999999852E-4</v>
      </c>
      <c r="M10" s="2">
        <f>100*IF(Table72[[#This Row],[Pd1 Analytic]]&gt;0,Table72[[#This Row],[Pd1 Simulation                          ]]/Table72[[#This Row],[Pd1 Analytic]],1)</f>
        <v>99.576396939693169</v>
      </c>
      <c r="N10" s="9">
        <v>0.21602550000000001</v>
      </c>
      <c r="O10" s="15">
        <v>0.20691100000000001</v>
      </c>
      <c r="P10" s="2">
        <f>ABS(Table723[[#This Row],[Pd2 Analytic]]-Table723[[#This Row],[Pd2 Simulation                          ]])</f>
        <v>9.1144999999999976E-3</v>
      </c>
      <c r="Q10" s="2">
        <f>100*IF(Table723[[#This Row],[Pd2 Analytic]]&gt;0,Table723[[#This Row],[Pd2 Simulation                          ]]/Table723[[#This Row],[Pd2 Analytic]],1)</f>
        <v>104.40503404845562</v>
      </c>
    </row>
    <row r="11" spans="1:17" x14ac:dyDescent="0.25">
      <c r="A11" s="1">
        <v>1</v>
      </c>
      <c r="B11" s="6">
        <v>0</v>
      </c>
      <c r="C11" s="3">
        <v>1.3230319999999999E-8</v>
      </c>
      <c r="D11" s="2">
        <f>ABS(Table6[[#This Row],[Pb Analytic]]-Table6[[#This Row],[Pb Simulation                           ]])</f>
        <v>1.3230319999999999E-8</v>
      </c>
      <c r="E11" s="2">
        <f>100*IF(Table6[[#This Row],[Pb Simulation                           ]]&gt;0,Table6[[#This Row],[Absolute Error]]/Table6[[#This Row],[Pb Simulation                           ]],1)</f>
        <v>100</v>
      </c>
      <c r="F11" s="7">
        <v>0.45109719999999998</v>
      </c>
      <c r="G11" s="11">
        <v>0.4427951</v>
      </c>
      <c r="H11" s="2">
        <f>ABS(Table7[[#This Row],[Pd Analytic]]-Table7[[#This Row],[Pd Simulation                           ]])</f>
        <v>8.3020999999999789E-3</v>
      </c>
      <c r="I11" s="2">
        <f>100*IF(Table7[[#This Row],[Pd Analytic]]&gt;0,Table7[[#This Row],[Absolute Error]]/Table7[[#This Row],[Pd Analytic]],1)</f>
        <v>1.8749304136382674</v>
      </c>
      <c r="J11" s="8">
        <v>0.22936860000000001</v>
      </c>
      <c r="K11" s="13">
        <v>0.23051369999999999</v>
      </c>
      <c r="L11" s="2">
        <f>ABS(Table72[[#This Row],[Pd1 Simulation                          ]]-Table72[[#This Row],[Pd1 Analytic]])</f>
        <v>1.1450999999999822E-3</v>
      </c>
      <c r="M11" s="2">
        <f>100*IF(Table72[[#This Row],[Pd1 Analytic]]&gt;0,Table72[[#This Row],[Pd1 Simulation                          ]]/Table72[[#This Row],[Pd1 Analytic]],1)</f>
        <v>99.50323993758289</v>
      </c>
      <c r="N11" s="9">
        <v>0.2217286</v>
      </c>
      <c r="O11" s="15">
        <v>0.21228140000000001</v>
      </c>
      <c r="P11" s="2">
        <f>ABS(Table723[[#This Row],[Pd2 Analytic]]-Table723[[#This Row],[Pd2 Simulation                          ]])</f>
        <v>9.4471999999999889E-3</v>
      </c>
      <c r="Q11" s="2">
        <f>100*IF(Table723[[#This Row],[Pd2 Analytic]]&gt;0,Table723[[#This Row],[Pd2 Simulation                          ]]/Table723[[#This Row],[Pd2 Analytic]],1)</f>
        <v>104.45031924605735</v>
      </c>
    </row>
    <row r="12" spans="1:17" x14ac:dyDescent="0.25">
      <c r="A12" s="1">
        <v>1.1000000000000001</v>
      </c>
      <c r="B12" s="6">
        <v>0</v>
      </c>
      <c r="C12" s="3">
        <v>4.281939E-8</v>
      </c>
      <c r="D12" s="2">
        <f>ABS(Table6[[#This Row],[Pb Analytic]]-Table6[[#This Row],[Pb Simulation                           ]])</f>
        <v>4.281939E-8</v>
      </c>
      <c r="E12" s="2">
        <f>100*IF(Table6[[#This Row],[Pb Simulation                           ]]&gt;0,Table6[[#This Row],[Absolute Error]]/Table6[[#This Row],[Pb Simulation                           ]],1)</f>
        <v>100</v>
      </c>
      <c r="F12" s="7">
        <v>0.46413969999999999</v>
      </c>
      <c r="G12" s="11">
        <v>0.45567879999999999</v>
      </c>
      <c r="H12" s="2">
        <f>ABS(Table7[[#This Row],[Pd Analytic]]-Table7[[#This Row],[Pd Simulation                           ]])</f>
        <v>8.4608999999999934E-3</v>
      </c>
      <c r="I12" s="2">
        <f>100*IF(Table7[[#This Row],[Pd Analytic]]&gt;0,Table7[[#This Row],[Absolute Error]]/Table7[[#This Row],[Pd Analytic]],1)</f>
        <v>1.8567684079224211</v>
      </c>
      <c r="J12" s="8">
        <v>0.2367561</v>
      </c>
      <c r="K12" s="13">
        <v>0.23798540000000001</v>
      </c>
      <c r="L12" s="2">
        <f>ABS(Table72[[#This Row],[Pd1 Simulation                          ]]-Table72[[#This Row],[Pd1 Analytic]])</f>
        <v>1.2293000000000165E-3</v>
      </c>
      <c r="M12" s="2">
        <f>100*IF(Table72[[#This Row],[Pd1 Analytic]]&gt;0,Table72[[#This Row],[Pd1 Simulation                          ]]/Table72[[#This Row],[Pd1 Analytic]],1)</f>
        <v>99.483455707787101</v>
      </c>
      <c r="N12" s="9">
        <v>0.22738359999999999</v>
      </c>
      <c r="O12" s="15">
        <v>0.21769340000000001</v>
      </c>
      <c r="P12" s="2">
        <f>ABS(Table723[[#This Row],[Pd2 Analytic]]-Table723[[#This Row],[Pd2 Simulation                          ]])</f>
        <v>9.6901999999999822E-3</v>
      </c>
      <c r="Q12" s="2">
        <f>100*IF(Table723[[#This Row],[Pd2 Analytic]]&gt;0,Table723[[#This Row],[Pd2 Simulation                          ]]/Table723[[#This Row],[Pd2 Analytic]],1)</f>
        <v>104.45130628673169</v>
      </c>
    </row>
    <row r="13" spans="1:17" x14ac:dyDescent="0.25">
      <c r="A13" s="1">
        <v>1.2</v>
      </c>
      <c r="B13" s="6">
        <v>1.9999999999999999E-7</v>
      </c>
      <c r="C13" s="3">
        <v>1.225215E-7</v>
      </c>
      <c r="D13" s="2">
        <f>ABS(Table6[[#This Row],[Pb Analytic]]-Table6[[#This Row],[Pb Simulation                           ]])</f>
        <v>7.7478499999999988E-8</v>
      </c>
      <c r="E13" s="2">
        <f>100*IF(Table6[[#This Row],[Pb Simulation                           ]]&gt;0,Table6[[#This Row],[Absolute Error]]/Table6[[#This Row],[Pb Simulation                           ]],1)</f>
        <v>38.739249999999998</v>
      </c>
      <c r="F13" s="7">
        <v>0.47721530000000001</v>
      </c>
      <c r="G13" s="11">
        <v>0.46859050000000002</v>
      </c>
      <c r="H13" s="2">
        <f>ABS(Table7[[#This Row],[Pd Analytic]]-Table7[[#This Row],[Pd Simulation                           ]])</f>
        <v>8.624799999999988E-3</v>
      </c>
      <c r="I13" s="2">
        <f>100*IF(Table7[[#This Row],[Pd Analytic]]&gt;0,Table7[[#This Row],[Absolute Error]]/Table7[[#This Row],[Pd Analytic]],1)</f>
        <v>1.8405836225873096</v>
      </c>
      <c r="J13" s="8">
        <v>0.2441518</v>
      </c>
      <c r="K13" s="13">
        <v>0.2454556</v>
      </c>
      <c r="L13" s="2">
        <f>ABS(Table72[[#This Row],[Pd1 Simulation                          ]]-Table72[[#This Row],[Pd1 Analytic]])</f>
        <v>1.3037999999999939E-3</v>
      </c>
      <c r="M13" s="2">
        <f>100*IF(Table72[[#This Row],[Pd1 Analytic]]&gt;0,Table72[[#This Row],[Pd1 Simulation                          ]]/Table72[[#This Row],[Pd1 Analytic]],1)</f>
        <v>99.468824504309538</v>
      </c>
      <c r="N13" s="9">
        <v>0.23306350000000001</v>
      </c>
      <c r="O13" s="15">
        <v>0.2231349</v>
      </c>
      <c r="P13" s="2">
        <f>ABS(Table723[[#This Row],[Pd2 Analytic]]-Table723[[#This Row],[Pd2 Simulation                          ]])</f>
        <v>9.9286000000000096E-3</v>
      </c>
      <c r="Q13" s="2">
        <f>100*IF(Table723[[#This Row],[Pd2 Analytic]]&gt;0,Table723[[#This Row],[Pd2 Simulation                          ]]/Table723[[#This Row],[Pd2 Analytic]],1)</f>
        <v>104.44959528966558</v>
      </c>
    </row>
    <row r="14" spans="1:17" x14ac:dyDescent="0.25">
      <c r="A14" s="1">
        <v>1.3</v>
      </c>
      <c r="B14" s="6">
        <v>5.9999999999999997E-7</v>
      </c>
      <c r="C14" s="3">
        <v>3.1652869999999999E-7</v>
      </c>
      <c r="D14" s="2">
        <f>ABS(Table6[[#This Row],[Pb Analytic]]-Table6[[#This Row],[Pb Simulation                           ]])</f>
        <v>2.8347129999999999E-7</v>
      </c>
      <c r="E14" s="2">
        <f>100*IF(Table6[[#This Row],[Pb Simulation                           ]]&gt;0,Table6[[#This Row],[Absolute Error]]/Table6[[#This Row],[Pb Simulation                           ]],1)</f>
        <v>47.245216666666664</v>
      </c>
      <c r="F14" s="7">
        <v>0.49019770000000001</v>
      </c>
      <c r="G14" s="11">
        <v>0.48149579999999997</v>
      </c>
      <c r="H14" s="2">
        <f>ABS(Table7[[#This Row],[Pd Analytic]]-Table7[[#This Row],[Pd Simulation                           ]])</f>
        <v>8.7019000000000402E-3</v>
      </c>
      <c r="I14" s="2">
        <f>100*IF(Table7[[#This Row],[Pd Analytic]]&gt;0,Table7[[#This Row],[Absolute Error]]/Table7[[#This Row],[Pd Analytic]],1)</f>
        <v>1.8072639470583214</v>
      </c>
      <c r="J14" s="8">
        <v>0.2515271</v>
      </c>
      <c r="K14" s="13">
        <v>0.25290200000000002</v>
      </c>
      <c r="L14" s="2">
        <f>ABS(Table72[[#This Row],[Pd1 Simulation                          ]]-Table72[[#This Row],[Pd1 Analytic]])</f>
        <v>1.3749000000000122E-3</v>
      </c>
      <c r="M14" s="2">
        <f>100*IF(Table72[[#This Row],[Pd1 Analytic]]&gt;0,Table72[[#This Row],[Pd1 Simulation                          ]]/Table72[[#This Row],[Pd1 Analytic]],1)</f>
        <v>99.456350681291568</v>
      </c>
      <c r="N14" s="9">
        <v>0.23867060000000001</v>
      </c>
      <c r="O14" s="15">
        <v>0.22859380000000001</v>
      </c>
      <c r="P14" s="2">
        <f>ABS(Table723[[#This Row],[Pd2 Analytic]]-Table723[[#This Row],[Pd2 Simulation                          ]])</f>
        <v>1.0076799999999997E-2</v>
      </c>
      <c r="Q14" s="2">
        <f>100*IF(Table723[[#This Row],[Pd2 Analytic]]&gt;0,Table723[[#This Row],[Pd2 Simulation                          ]]/Table723[[#This Row],[Pd2 Analytic]],1)</f>
        <v>104.40816855050312</v>
      </c>
    </row>
    <row r="15" spans="1:17" x14ac:dyDescent="0.25">
      <c r="A15" s="1">
        <v>1.4</v>
      </c>
      <c r="B15" s="6">
        <v>1.9999999999999999E-6</v>
      </c>
      <c r="C15" s="3">
        <v>7.5020000000000003E-7</v>
      </c>
      <c r="D15" s="2">
        <f>ABS(Table6[[#This Row],[Pb Analytic]]-Table6[[#This Row],[Pb Simulation                           ]])</f>
        <v>1.2497999999999999E-6</v>
      </c>
      <c r="E15" s="2">
        <f>100*IF(Table6[[#This Row],[Pb Simulation                           ]]&gt;0,Table6[[#This Row],[Absolute Error]]/Table6[[#This Row],[Pb Simulation                           ]],1)</f>
        <v>62.49</v>
      </c>
      <c r="F15" s="7">
        <v>0.50320600000000004</v>
      </c>
      <c r="G15" s="11">
        <v>0.49436029999999997</v>
      </c>
      <c r="H15" s="2">
        <f>ABS(Table7[[#This Row],[Pd Analytic]]-Table7[[#This Row],[Pd Simulation                           ]])</f>
        <v>8.8457000000000674E-3</v>
      </c>
      <c r="I15" s="2">
        <f>100*IF(Table7[[#This Row],[Pd Analytic]]&gt;0,Table7[[#This Row],[Absolute Error]]/Table7[[#This Row],[Pd Analytic]],1)</f>
        <v>1.7893224840263404</v>
      </c>
      <c r="J15" s="8">
        <v>0.25893349999999998</v>
      </c>
      <c r="K15" s="13">
        <v>0.2603026</v>
      </c>
      <c r="L15" s="2">
        <f>ABS(Table72[[#This Row],[Pd1 Simulation                          ]]-Table72[[#This Row],[Pd1 Analytic]])</f>
        <v>1.369100000000012E-3</v>
      </c>
      <c r="M15" s="2">
        <f>100*IF(Table72[[#This Row],[Pd1 Analytic]]&gt;0,Table72[[#This Row],[Pd1 Simulation                          ]]/Table72[[#This Row],[Pd1 Analytic]],1)</f>
        <v>99.474035219010489</v>
      </c>
      <c r="N15" s="9">
        <v>0.2442725</v>
      </c>
      <c r="O15" s="15">
        <v>0.23405770000000001</v>
      </c>
      <c r="P15" s="2">
        <f>ABS(Table723[[#This Row],[Pd2 Analytic]]-Table723[[#This Row],[Pd2 Simulation                          ]])</f>
        <v>1.0214799999999996E-2</v>
      </c>
      <c r="Q15" s="2">
        <f>100*IF(Table723[[#This Row],[Pd2 Analytic]]&gt;0,Table723[[#This Row],[Pd2 Simulation                          ]]/Table723[[#This Row],[Pd2 Analytic]],1)</f>
        <v>104.36422300996719</v>
      </c>
    </row>
    <row r="16" spans="1:17" x14ac:dyDescent="0.25">
      <c r="A16" s="1">
        <v>1.5</v>
      </c>
      <c r="B16" s="6">
        <v>3.4999999999999999E-6</v>
      </c>
      <c r="C16" s="3">
        <v>1.6515720000000001E-6</v>
      </c>
      <c r="D16" s="2">
        <f>ABS(Table6[[#This Row],[Pb Analytic]]-Table6[[#This Row],[Pb Simulation                           ]])</f>
        <v>1.8484279999999999E-6</v>
      </c>
      <c r="E16" s="2">
        <f>100*IF(Table6[[#This Row],[Pb Simulation                           ]]&gt;0,Table6[[#This Row],[Absolute Error]]/Table6[[#This Row],[Pb Simulation                           ]],1)</f>
        <v>52.812228571428562</v>
      </c>
      <c r="F16" s="7">
        <v>0.51604220000000001</v>
      </c>
      <c r="G16" s="11">
        <v>0.50715030000000005</v>
      </c>
      <c r="H16" s="2">
        <f>ABS(Table7[[#This Row],[Pd Analytic]]-Table7[[#This Row],[Pd Simulation                           ]])</f>
        <v>8.8918999999999526E-3</v>
      </c>
      <c r="I16" s="2">
        <f>100*IF(Table7[[#This Row],[Pd Analytic]]&gt;0,Table7[[#This Row],[Absolute Error]]/Table7[[#This Row],[Pd Analytic]],1)</f>
        <v>1.7533066627388274</v>
      </c>
      <c r="J16" s="8">
        <v>0.26623760000000002</v>
      </c>
      <c r="K16" s="13">
        <v>0.26763599999999999</v>
      </c>
      <c r="L16" s="2">
        <f>ABS(Table72[[#This Row],[Pd1 Simulation                          ]]-Table72[[#This Row],[Pd1 Analytic]])</f>
        <v>1.3983999999999663E-3</v>
      </c>
      <c r="M16" s="2">
        <f>100*IF(Table72[[#This Row],[Pd1 Analytic]]&gt;0,Table72[[#This Row],[Pd1 Simulation                          ]]/Table72[[#This Row],[Pd1 Analytic]],1)</f>
        <v>99.477499290080573</v>
      </c>
      <c r="N16" s="9">
        <v>0.24980459999999999</v>
      </c>
      <c r="O16" s="15">
        <v>0.23951430000000001</v>
      </c>
      <c r="P16" s="2">
        <f>ABS(Table723[[#This Row],[Pd2 Analytic]]-Table723[[#This Row],[Pd2 Simulation                          ]])</f>
        <v>1.0290299999999974E-2</v>
      </c>
      <c r="Q16" s="2">
        <f>100*IF(Table723[[#This Row],[Pd2 Analytic]]&gt;0,Table723[[#This Row],[Pd2 Simulation                          ]]/Table723[[#This Row],[Pd2 Analytic]],1)</f>
        <v>104.29631967694621</v>
      </c>
    </row>
    <row r="17" spans="1:17" x14ac:dyDescent="0.25">
      <c r="A17" s="1">
        <v>1.6</v>
      </c>
      <c r="B17" s="6">
        <v>7.3000000000000004E-6</v>
      </c>
      <c r="C17" s="3">
        <v>3.4107819999999999E-6</v>
      </c>
      <c r="D17" s="2">
        <f>ABS(Table6[[#This Row],[Pb Analytic]]-Table6[[#This Row],[Pb Simulation                           ]])</f>
        <v>3.8892180000000009E-6</v>
      </c>
      <c r="E17" s="2">
        <f>100*IF(Table6[[#This Row],[Pb Simulation                           ]]&gt;0,Table6[[#This Row],[Absolute Error]]/Table6[[#This Row],[Pb Simulation                           ]],1)</f>
        <v>53.276958904109591</v>
      </c>
      <c r="F17" s="7">
        <v>0.52882430000000002</v>
      </c>
      <c r="G17" s="11">
        <v>0.51983299999999999</v>
      </c>
      <c r="H17" s="2">
        <f>ABS(Table7[[#This Row],[Pd Analytic]]-Table7[[#This Row],[Pd Simulation                           ]])</f>
        <v>8.9913000000000354E-3</v>
      </c>
      <c r="I17" s="2">
        <f>100*IF(Table7[[#This Row],[Pd Analytic]]&gt;0,Table7[[#This Row],[Absolute Error]]/Table7[[#This Row],[Pd Analytic]],1)</f>
        <v>1.72965163812225</v>
      </c>
      <c r="J17" s="8">
        <v>0.2734993</v>
      </c>
      <c r="K17" s="13">
        <v>0.27488180000000001</v>
      </c>
      <c r="L17" s="2">
        <f>ABS(Table72[[#This Row],[Pd1 Simulation                          ]]-Table72[[#This Row],[Pd1 Analytic]])</f>
        <v>1.3825000000000087E-3</v>
      </c>
      <c r="M17" s="2">
        <f>100*IF(Table72[[#This Row],[Pd1 Analytic]]&gt;0,Table72[[#This Row],[Pd1 Simulation                          ]]/Table72[[#This Row],[Pd1 Analytic]],1)</f>
        <v>99.497056553034795</v>
      </c>
      <c r="N17" s="9">
        <v>0.25532500000000002</v>
      </c>
      <c r="O17" s="15">
        <v>0.24495130000000001</v>
      </c>
      <c r="P17" s="2">
        <f>ABS(Table723[[#This Row],[Pd2 Analytic]]-Table723[[#This Row],[Pd2 Simulation                          ]])</f>
        <v>1.0373700000000013E-2</v>
      </c>
      <c r="Q17" s="2">
        <f>100*IF(Table723[[#This Row],[Pd2 Analytic]]&gt;0,Table723[[#This Row],[Pd2 Simulation                          ]]/Table723[[#This Row],[Pd2 Analytic]],1)</f>
        <v>104.23500508060175</v>
      </c>
    </row>
    <row r="18" spans="1:17" x14ac:dyDescent="0.25">
      <c r="A18" s="1">
        <v>1.7</v>
      </c>
      <c r="B18" s="6">
        <v>1.3499999999999999E-5</v>
      </c>
      <c r="C18" s="3">
        <v>6.6604060000000004E-6</v>
      </c>
      <c r="D18" s="2">
        <f>ABS(Table6[[#This Row],[Pb Analytic]]-Table6[[#This Row],[Pb Simulation                           ]])</f>
        <v>6.8395939999999991E-6</v>
      </c>
      <c r="E18" s="2">
        <f>100*IF(Table6[[#This Row],[Pb Simulation                           ]]&gt;0,Table6[[#This Row],[Absolute Error]]/Table6[[#This Row],[Pb Simulation                           ]],1)</f>
        <v>50.663659259259255</v>
      </c>
      <c r="F18" s="7">
        <v>0.54138379999999997</v>
      </c>
      <c r="G18" s="11">
        <v>0.53237690000000004</v>
      </c>
      <c r="H18" s="2">
        <f>ABS(Table7[[#This Row],[Pd Analytic]]-Table7[[#This Row],[Pd Simulation                           ]])</f>
        <v>9.0068999999999289E-3</v>
      </c>
      <c r="I18" s="2">
        <f>100*IF(Table7[[#This Row],[Pd Analytic]]&gt;0,Table7[[#This Row],[Absolute Error]]/Table7[[#This Row],[Pd Analytic]],1)</f>
        <v>1.6918277258085257</v>
      </c>
      <c r="J18" s="8">
        <v>0.28065420000000002</v>
      </c>
      <c r="K18" s="13">
        <v>0.2820204</v>
      </c>
      <c r="L18" s="2">
        <f>ABS(Table72[[#This Row],[Pd1 Simulation                          ]]-Table72[[#This Row],[Pd1 Analytic]])</f>
        <v>1.3661999999999841E-3</v>
      </c>
      <c r="M18" s="2">
        <f>100*IF(Table72[[#This Row],[Pd1 Analytic]]&gt;0,Table72[[#This Row],[Pd1 Simulation                          ]]/Table72[[#This Row],[Pd1 Analytic]],1)</f>
        <v>99.515566958985943</v>
      </c>
      <c r="N18" s="9">
        <v>0.26072960000000001</v>
      </c>
      <c r="O18" s="15">
        <v>0.25035649999999998</v>
      </c>
      <c r="P18" s="2">
        <f>ABS(Table723[[#This Row],[Pd2 Analytic]]-Table723[[#This Row],[Pd2 Simulation                          ]])</f>
        <v>1.0373100000000024E-2</v>
      </c>
      <c r="Q18" s="2">
        <f>100*IF(Table723[[#This Row],[Pd2 Analytic]]&gt;0,Table723[[#This Row],[Pd2 Simulation                          ]]/Table723[[#This Row],[Pd2 Analytic]],1)</f>
        <v>104.14333160912538</v>
      </c>
    </row>
    <row r="19" spans="1:17" x14ac:dyDescent="0.25">
      <c r="A19" s="1">
        <v>1.8</v>
      </c>
      <c r="B19" s="6">
        <v>2.3200000000000001E-5</v>
      </c>
      <c r="C19" s="3">
        <v>1.2378489999999999E-5</v>
      </c>
      <c r="D19" s="2">
        <f>ABS(Table6[[#This Row],[Pb Analytic]]-Table6[[#This Row],[Pb Simulation                           ]])</f>
        <v>1.0821510000000002E-5</v>
      </c>
      <c r="E19" s="2">
        <f>100*IF(Table6[[#This Row],[Pb Simulation                           ]]&gt;0,Table6[[#This Row],[Absolute Error]]/Table6[[#This Row],[Pb Simulation                           ]],1)</f>
        <v>46.64443965517242</v>
      </c>
      <c r="F19" s="7">
        <v>0.55378000000000005</v>
      </c>
      <c r="G19" s="11">
        <v>0.54475180000000001</v>
      </c>
      <c r="H19" s="2">
        <f>ABS(Table7[[#This Row],[Pd Analytic]]-Table7[[#This Row],[Pd Simulation                           ]])</f>
        <v>9.0282000000000417E-3</v>
      </c>
      <c r="I19" s="2">
        <f>100*IF(Table7[[#This Row],[Pd Analytic]]&gt;0,Table7[[#This Row],[Absolute Error]]/Table7[[#This Row],[Pd Analytic]],1)</f>
        <v>1.6573052167978226</v>
      </c>
      <c r="J19" s="8">
        <v>0.28767310000000001</v>
      </c>
      <c r="K19" s="13">
        <v>0.2890336</v>
      </c>
      <c r="L19" s="2">
        <f>ABS(Table72[[#This Row],[Pd1 Simulation                          ]]-Table72[[#This Row],[Pd1 Analytic]])</f>
        <v>1.3604999999999867E-3</v>
      </c>
      <c r="M19" s="2">
        <f>100*IF(Table72[[#This Row],[Pd1 Analytic]]&gt;0,Table72[[#This Row],[Pd1 Simulation                          ]]/Table72[[#This Row],[Pd1 Analytic]],1)</f>
        <v>99.529293480065988</v>
      </c>
      <c r="N19" s="9">
        <v>0.26610689999999998</v>
      </c>
      <c r="O19" s="15">
        <v>0.25571820000000001</v>
      </c>
      <c r="P19" s="2">
        <f>ABS(Table723[[#This Row],[Pd2 Analytic]]-Table723[[#This Row],[Pd2 Simulation                          ]])</f>
        <v>1.0388699999999973E-2</v>
      </c>
      <c r="Q19" s="2">
        <f>100*IF(Table723[[#This Row],[Pd2 Analytic]]&gt;0,Table723[[#This Row],[Pd2 Simulation                          ]]/Table723[[#This Row],[Pd2 Analytic]],1)</f>
        <v>104.06255792509096</v>
      </c>
    </row>
    <row r="20" spans="1:17" x14ac:dyDescent="0.25">
      <c r="A20" s="1">
        <v>1.9</v>
      </c>
      <c r="B20" s="6">
        <v>4.0000000000000003E-5</v>
      </c>
      <c r="C20" s="3">
        <v>2.2014229999999999E-5</v>
      </c>
      <c r="D20" s="2">
        <f>ABS(Table6[[#This Row],[Pb Analytic]]-Table6[[#This Row],[Pb Simulation                           ]])</f>
        <v>1.7985770000000004E-5</v>
      </c>
      <c r="E20" s="2">
        <f>100*IF(Table6[[#This Row],[Pb Simulation                           ]]&gt;0,Table6[[#This Row],[Absolute Error]]/Table6[[#This Row],[Pb Simulation                           ]],1)</f>
        <v>44.964425000000006</v>
      </c>
      <c r="F20" s="7">
        <v>0.5660461</v>
      </c>
      <c r="G20" s="11">
        <v>0.55692940000000002</v>
      </c>
      <c r="H20" s="2">
        <f>ABS(Table7[[#This Row],[Pd Analytic]]-Table7[[#This Row],[Pd Simulation                           ]])</f>
        <v>9.1166999999999776E-3</v>
      </c>
      <c r="I20" s="2">
        <f>100*IF(Table7[[#This Row],[Pd Analytic]]&gt;0,Table7[[#This Row],[Absolute Error]]/Table7[[#This Row],[Pd Analytic]],1)</f>
        <v>1.6369579339858835</v>
      </c>
      <c r="J20" s="8">
        <v>0.29464249999999997</v>
      </c>
      <c r="K20" s="13">
        <v>0.29590460000000002</v>
      </c>
      <c r="L20" s="2">
        <f>ABS(Table72[[#This Row],[Pd1 Simulation                          ]]-Table72[[#This Row],[Pd1 Analytic]])</f>
        <v>1.2621000000000437E-3</v>
      </c>
      <c r="M20" s="2">
        <f>100*IF(Table72[[#This Row],[Pd1 Analytic]]&gt;0,Table72[[#This Row],[Pd1 Simulation                          ]]/Table72[[#This Row],[Pd1 Analytic]],1)</f>
        <v>99.573477397782924</v>
      </c>
      <c r="N20" s="9">
        <v>0.27140360000000002</v>
      </c>
      <c r="O20" s="15">
        <v>0.2610248</v>
      </c>
      <c r="P20" s="2">
        <f>ABS(Table723[[#This Row],[Pd2 Analytic]]-Table723[[#This Row],[Pd2 Simulation                          ]])</f>
        <v>1.0378800000000021E-2</v>
      </c>
      <c r="Q20" s="2">
        <f>100*IF(Table723[[#This Row],[Pd2 Analytic]]&gt;0,Table723[[#This Row],[Pd2 Simulation                          ]]/Table723[[#This Row],[Pd2 Analytic]],1)</f>
        <v>103.97617391144445</v>
      </c>
    </row>
    <row r="21" spans="1:17" x14ac:dyDescent="0.25">
      <c r="A21" s="1">
        <v>2</v>
      </c>
      <c r="B21" s="6">
        <v>6.8100000000000002E-5</v>
      </c>
      <c r="C21" s="3">
        <v>3.763411E-5</v>
      </c>
      <c r="D21" s="2">
        <f>ABS(Table6[[#This Row],[Pb Analytic]]-Table6[[#This Row],[Pb Simulation                           ]])</f>
        <v>3.0465890000000002E-5</v>
      </c>
      <c r="E21" s="2">
        <f>100*IF(Table6[[#This Row],[Pb Simulation                           ]]&gt;0,Table6[[#This Row],[Absolute Error]]/Table6[[#This Row],[Pb Simulation                           ]],1)</f>
        <v>44.73698972099853</v>
      </c>
      <c r="F21" s="7">
        <v>0.5779436</v>
      </c>
      <c r="G21" s="11">
        <v>0.56888320000000003</v>
      </c>
      <c r="H21" s="2">
        <f>ABS(Table7[[#This Row],[Pd Analytic]]-Table7[[#This Row],[Pd Simulation                           ]])</f>
        <v>9.0603999999999685E-3</v>
      </c>
      <c r="I21" s="2">
        <f>100*IF(Table7[[#This Row],[Pd Analytic]]&gt;0,Table7[[#This Row],[Absolute Error]]/Table7[[#This Row],[Pd Analytic]],1)</f>
        <v>1.592664364143636</v>
      </c>
      <c r="J21" s="8">
        <v>0.30136180000000001</v>
      </c>
      <c r="K21" s="13">
        <v>0.30261769999999999</v>
      </c>
      <c r="L21" s="2">
        <f>ABS(Table72[[#This Row],[Pd1 Simulation                          ]]-Table72[[#This Row],[Pd1 Analytic]])</f>
        <v>1.2558999999999765E-3</v>
      </c>
      <c r="M21" s="2">
        <f>100*IF(Table72[[#This Row],[Pd1 Analytic]]&gt;0,Table72[[#This Row],[Pd1 Simulation                          ]]/Table72[[#This Row],[Pd1 Analytic]],1)</f>
        <v>99.584987923707047</v>
      </c>
      <c r="N21" s="9">
        <v>0.27658179999999999</v>
      </c>
      <c r="O21" s="15">
        <v>0.26626529999999998</v>
      </c>
      <c r="P21" s="2">
        <f>ABS(Table723[[#This Row],[Pd2 Analytic]]-Table723[[#This Row],[Pd2 Simulation                          ]])</f>
        <v>1.0316500000000006E-2</v>
      </c>
      <c r="Q21" s="2">
        <f>100*IF(Table723[[#This Row],[Pd2 Analytic]]&gt;0,Table723[[#This Row],[Pd2 Simulation                          ]]/Table723[[#This Row],[Pd2 Analytic]],1)</f>
        <v>103.87451913561398</v>
      </c>
    </row>
    <row r="22" spans="1:17" x14ac:dyDescent="0.25">
      <c r="A22" s="1">
        <v>2.1</v>
      </c>
      <c r="B22" s="6">
        <v>1.082E-4</v>
      </c>
      <c r="C22" s="3">
        <v>6.2083409999999997E-5</v>
      </c>
      <c r="D22" s="2">
        <f>ABS(Table6[[#This Row],[Pb Analytic]]-Table6[[#This Row],[Pb Simulation                           ]])</f>
        <v>4.6116590000000004E-5</v>
      </c>
      <c r="E22" s="2">
        <f>100*IF(Table6[[#This Row],[Pb Simulation                           ]]&gt;0,Table6[[#This Row],[Absolute Error]]/Table6[[#This Row],[Pb Simulation                           ]],1)</f>
        <v>42.621617375231061</v>
      </c>
      <c r="F22" s="7">
        <v>0.58957879999999996</v>
      </c>
      <c r="G22" s="11">
        <v>0.58058799999999999</v>
      </c>
      <c r="H22" s="2">
        <f>ABS(Table7[[#This Row],[Pd Analytic]]-Table7[[#This Row],[Pd Simulation                           ]])</f>
        <v>8.9907999999999655E-3</v>
      </c>
      <c r="I22" s="2">
        <f>100*IF(Table7[[#This Row],[Pd Analytic]]&gt;0,Table7[[#This Row],[Absolute Error]]/Table7[[#This Row],[Pd Analytic]],1)</f>
        <v>1.5485680034723359</v>
      </c>
      <c r="J22" s="8">
        <v>0.30790450000000003</v>
      </c>
      <c r="K22" s="13">
        <v>0.30915900000000002</v>
      </c>
      <c r="L22" s="2">
        <f>ABS(Table72[[#This Row],[Pd1 Simulation                          ]]-Table72[[#This Row],[Pd1 Analytic]])</f>
        <v>1.2544999999999917E-3</v>
      </c>
      <c r="M22" s="2">
        <f>100*IF(Table72[[#This Row],[Pd1 Analytic]]&gt;0,Table72[[#This Row],[Pd1 Simulation                          ]]/Table72[[#This Row],[Pd1 Analytic]],1)</f>
        <v>99.59422174350415</v>
      </c>
      <c r="N22" s="9">
        <v>0.28167429999999999</v>
      </c>
      <c r="O22" s="15">
        <v>0.27142889999999997</v>
      </c>
      <c r="P22" s="2">
        <f>ABS(Table723[[#This Row],[Pd2 Analytic]]-Table723[[#This Row],[Pd2 Simulation                          ]])</f>
        <v>1.0245400000000016E-2</v>
      </c>
      <c r="Q22" s="2">
        <f>100*IF(Table723[[#This Row],[Pd2 Analytic]]&gt;0,Table723[[#This Row],[Pd2 Simulation                          ]]/Table723[[#This Row],[Pd2 Analytic]],1)</f>
        <v>103.774616483359</v>
      </c>
    </row>
    <row r="23" spans="1:17" x14ac:dyDescent="0.25">
      <c r="A23" s="1">
        <v>2.2000000000000002</v>
      </c>
      <c r="B23" s="6">
        <v>1.6220000000000001E-4</v>
      </c>
      <c r="C23" s="3">
        <v>9.9156090000000004E-5</v>
      </c>
      <c r="D23" s="2">
        <f>ABS(Table6[[#This Row],[Pb Analytic]]-Table6[[#This Row],[Pb Simulation                           ]])</f>
        <v>6.3043910000000009E-5</v>
      </c>
      <c r="E23" s="2">
        <f>100*IF(Table6[[#This Row],[Pb Simulation                           ]]&gt;0,Table6[[#This Row],[Absolute Error]]/Table6[[#This Row],[Pb Simulation                           ]],1)</f>
        <v>38.868008631319363</v>
      </c>
      <c r="F23" s="7">
        <v>0.60097860000000003</v>
      </c>
      <c r="G23" s="11">
        <v>0.59202100000000002</v>
      </c>
      <c r="H23" s="2">
        <f>ABS(Table7[[#This Row],[Pd Analytic]]-Table7[[#This Row],[Pd Simulation                           ]])</f>
        <v>8.95760000000001E-3</v>
      </c>
      <c r="I23" s="2">
        <f>100*IF(Table7[[#This Row],[Pd Analytic]]&gt;0,Table7[[#This Row],[Absolute Error]]/Table7[[#This Row],[Pd Analytic]],1)</f>
        <v>1.5130544355690101</v>
      </c>
      <c r="J23" s="8">
        <v>0.31433119999999998</v>
      </c>
      <c r="K23" s="13">
        <v>0.3155155</v>
      </c>
      <c r="L23" s="2">
        <f>ABS(Table72[[#This Row],[Pd1 Simulation                          ]]-Table72[[#This Row],[Pd1 Analytic]])</f>
        <v>1.184300000000027E-3</v>
      </c>
      <c r="M23" s="2">
        <f>100*IF(Table72[[#This Row],[Pd1 Analytic]]&gt;0,Table72[[#This Row],[Pd1 Simulation                          ]]/Table72[[#This Row],[Pd1 Analytic]],1)</f>
        <v>99.62464601580588</v>
      </c>
      <c r="N23" s="9">
        <v>0.2866474</v>
      </c>
      <c r="O23" s="15">
        <v>0.27650530000000001</v>
      </c>
      <c r="P23" s="2">
        <f>ABS(Table723[[#This Row],[Pd2 Analytic]]-Table723[[#This Row],[Pd2 Simulation                          ]])</f>
        <v>1.0142099999999987E-2</v>
      </c>
      <c r="Q23" s="2">
        <f>100*IF(Table723[[#This Row],[Pd2 Analytic]]&gt;0,Table723[[#This Row],[Pd2 Simulation                          ]]/Table723[[#This Row],[Pd2 Analytic]],1)</f>
        <v>103.66795862502454</v>
      </c>
    </row>
    <row r="24" spans="1:17" x14ac:dyDescent="0.25">
      <c r="A24" s="1">
        <v>2.2999999999999998</v>
      </c>
      <c r="B24" s="6">
        <v>2.4590000000000001E-4</v>
      </c>
      <c r="C24" s="3">
        <v>1.5376300000000001E-4</v>
      </c>
      <c r="D24" s="2">
        <f>ABS(Table6[[#This Row],[Pb Analytic]]-Table6[[#This Row],[Pb Simulation                           ]])</f>
        <v>9.2137000000000002E-5</v>
      </c>
      <c r="E24" s="2">
        <f>100*IF(Table6[[#This Row],[Pb Simulation                           ]]&gt;0,Table6[[#This Row],[Absolute Error]]/Table6[[#This Row],[Pb Simulation                           ]],1)</f>
        <v>37.469296461976413</v>
      </c>
      <c r="F24" s="7">
        <v>0.61202880000000004</v>
      </c>
      <c r="G24" s="11">
        <v>0.60316049999999999</v>
      </c>
      <c r="H24" s="2">
        <f>ABS(Table7[[#This Row],[Pd Analytic]]-Table7[[#This Row],[Pd Simulation                           ]])</f>
        <v>8.8683000000000511E-3</v>
      </c>
      <c r="I24" s="2">
        <f>100*IF(Table7[[#This Row],[Pd Analytic]]&gt;0,Table7[[#This Row],[Absolute Error]]/Table7[[#This Row],[Pd Analytic]],1)</f>
        <v>1.470305167530044</v>
      </c>
      <c r="J24" s="8">
        <v>0.32049090000000002</v>
      </c>
      <c r="K24" s="13">
        <v>0.32167590000000001</v>
      </c>
      <c r="L24" s="2">
        <f>ABS(Table72[[#This Row],[Pd1 Simulation                          ]]-Table72[[#This Row],[Pd1 Analytic]])</f>
        <v>1.1849999999999916E-3</v>
      </c>
      <c r="M24" s="2">
        <f>100*IF(Table72[[#This Row],[Pd1 Analytic]]&gt;0,Table72[[#This Row],[Pd1 Simulation                          ]]/Table72[[#This Row],[Pd1 Analytic]],1)</f>
        <v>99.631616791932515</v>
      </c>
      <c r="N24" s="9">
        <v>0.29153790000000002</v>
      </c>
      <c r="O24" s="15">
        <v>0.28148450000000003</v>
      </c>
      <c r="P24" s="2">
        <f>ABS(Table723[[#This Row],[Pd2 Analytic]]-Table723[[#This Row],[Pd2 Simulation                          ]])</f>
        <v>1.005339999999999E-2</v>
      </c>
      <c r="Q24" s="2">
        <f>100*IF(Table723[[#This Row],[Pd2 Analytic]]&gt;0,Table723[[#This Row],[Pd2 Simulation                          ]]/Table723[[#This Row],[Pd2 Analytic]],1)</f>
        <v>103.57156433125093</v>
      </c>
    </row>
    <row r="25" spans="1:17" x14ac:dyDescent="0.25">
      <c r="A25" s="1">
        <v>2.4</v>
      </c>
      <c r="B25" s="6">
        <v>3.6450000000000002E-4</v>
      </c>
      <c r="C25" s="3">
        <v>2.320872E-4</v>
      </c>
      <c r="D25" s="2">
        <f>ABS(Table6[[#This Row],[Pb Analytic]]-Table6[[#This Row],[Pb Simulation                           ]])</f>
        <v>1.3241280000000002E-4</v>
      </c>
      <c r="E25" s="2">
        <f>100*IF(Table6[[#This Row],[Pb Simulation                           ]]&gt;0,Table6[[#This Row],[Absolute Error]]/Table6[[#This Row],[Pb Simulation                           ]],1)</f>
        <v>36.327242798353915</v>
      </c>
      <c r="F25" s="7">
        <v>0.62270709999999996</v>
      </c>
      <c r="G25" s="11">
        <v>0.61398649999999999</v>
      </c>
      <c r="H25" s="2">
        <f>ABS(Table7[[#This Row],[Pd Analytic]]-Table7[[#This Row],[Pd Simulation                           ]])</f>
        <v>8.7205999999999673E-3</v>
      </c>
      <c r="I25" s="2">
        <f>100*IF(Table7[[#This Row],[Pd Analytic]]&gt;0,Table7[[#This Row],[Absolute Error]]/Table7[[#This Row],[Pd Analytic]],1)</f>
        <v>1.4203243882398013</v>
      </c>
      <c r="J25" s="8">
        <v>0.32647140000000002</v>
      </c>
      <c r="K25" s="13">
        <v>0.32762999999999998</v>
      </c>
      <c r="L25" s="2">
        <f>ABS(Table72[[#This Row],[Pd1 Simulation                          ]]-Table72[[#This Row],[Pd1 Analytic]])</f>
        <v>1.1585999999999541E-3</v>
      </c>
      <c r="M25" s="2">
        <f>100*IF(Table72[[#This Row],[Pd1 Analytic]]&gt;0,Table72[[#This Row],[Pd1 Simulation                          ]]/Table72[[#This Row],[Pd1 Analytic]],1)</f>
        <v>99.646369380093418</v>
      </c>
      <c r="N25" s="9">
        <v>0.29623569999999999</v>
      </c>
      <c r="O25" s="15">
        <v>0.28635670000000002</v>
      </c>
      <c r="P25" s="2">
        <f>ABS(Table723[[#This Row],[Pd2 Analytic]]-Table723[[#This Row],[Pd2 Simulation                          ]])</f>
        <v>9.8789999999999711E-3</v>
      </c>
      <c r="Q25" s="2">
        <f>100*IF(Table723[[#This Row],[Pd2 Analytic]]&gt;0,Table723[[#This Row],[Pd2 Simulation                          ]]/Table723[[#This Row],[Pd2 Analytic]],1)</f>
        <v>103.44989308788652</v>
      </c>
    </row>
    <row r="26" spans="1:17" x14ac:dyDescent="0.25">
      <c r="A26" s="1">
        <v>2.5</v>
      </c>
      <c r="B26" s="6">
        <v>5.1960000000000005E-4</v>
      </c>
      <c r="C26" s="3">
        <v>3.4171469999999998E-4</v>
      </c>
      <c r="D26" s="2">
        <f>ABS(Table6[[#This Row],[Pb Analytic]]-Table6[[#This Row],[Pb Simulation                           ]])</f>
        <v>1.7788530000000007E-4</v>
      </c>
      <c r="E26" s="2">
        <f>100*IF(Table6[[#This Row],[Pb Simulation                           ]]&gt;0,Table6[[#This Row],[Absolute Error]]/Table6[[#This Row],[Pb Simulation                           ]],1)</f>
        <v>34.235046189376455</v>
      </c>
      <c r="F26" s="7">
        <v>0.63305319999999998</v>
      </c>
      <c r="G26" s="11">
        <v>0.62448079999999995</v>
      </c>
      <c r="H26" s="2">
        <f>ABS(Table7[[#This Row],[Pd Analytic]]-Table7[[#This Row],[Pd Simulation                           ]])</f>
        <v>8.5724000000000355E-3</v>
      </c>
      <c r="I26" s="2">
        <f>100*IF(Table7[[#This Row],[Pd Analytic]]&gt;0,Table7[[#This Row],[Absolute Error]]/Table7[[#This Row],[Pd Analytic]],1)</f>
        <v>1.3727243495716821</v>
      </c>
      <c r="J26" s="8">
        <v>0.33221479999999998</v>
      </c>
      <c r="K26" s="13">
        <v>0.33336850000000001</v>
      </c>
      <c r="L26" s="2">
        <f>ABS(Table72[[#This Row],[Pd1 Simulation                          ]]-Table72[[#This Row],[Pd1 Analytic]])</f>
        <v>1.1537000000000353E-3</v>
      </c>
      <c r="M26" s="2">
        <f>100*IF(Table72[[#This Row],[Pd1 Analytic]]&gt;0,Table72[[#This Row],[Pd1 Simulation                          ]]/Table72[[#This Row],[Pd1 Analytic]],1)</f>
        <v>99.653926510753109</v>
      </c>
      <c r="N26" s="9">
        <v>0.30083840000000001</v>
      </c>
      <c r="O26" s="15">
        <v>0.29111239999999999</v>
      </c>
      <c r="P26" s="2">
        <f>ABS(Table723[[#This Row],[Pd2 Analytic]]-Table723[[#This Row],[Pd2 Simulation                          ]])</f>
        <v>9.7260000000000124E-3</v>
      </c>
      <c r="Q26" s="2">
        <f>100*IF(Table723[[#This Row],[Pd2 Analytic]]&gt;0,Table723[[#This Row],[Pd2 Simulation                          ]]/Table723[[#This Row],[Pd2 Analytic]],1)</f>
        <v>103.34097757429777</v>
      </c>
    </row>
    <row r="27" spans="1:17" x14ac:dyDescent="0.25">
      <c r="A27" s="1">
        <v>2.6</v>
      </c>
      <c r="B27" s="6">
        <v>7.2519999999999995E-4</v>
      </c>
      <c r="C27" s="3">
        <v>4.9172699999999996E-4</v>
      </c>
      <c r="D27" s="2">
        <f>ABS(Table6[[#This Row],[Pb Analytic]]-Table6[[#This Row],[Pb Simulation                           ]])</f>
        <v>2.3347299999999999E-4</v>
      </c>
      <c r="E27" s="2">
        <f>100*IF(Table6[[#This Row],[Pb Simulation                           ]]&gt;0,Table6[[#This Row],[Absolute Error]]/Table6[[#This Row],[Pb Simulation                           ]],1)</f>
        <v>32.194291230005518</v>
      </c>
      <c r="F27" s="7">
        <v>0.64303489999999996</v>
      </c>
      <c r="G27" s="11">
        <v>0.63462560000000001</v>
      </c>
      <c r="H27" s="2">
        <f>ABS(Table7[[#This Row],[Pd Analytic]]-Table7[[#This Row],[Pd Simulation                           ]])</f>
        <v>8.4092999999999529E-3</v>
      </c>
      <c r="I27" s="2">
        <f>100*IF(Table7[[#This Row],[Pd Analytic]]&gt;0,Table7[[#This Row],[Absolute Error]]/Table7[[#This Row],[Pd Analytic]],1)</f>
        <v>1.3250804884013427</v>
      </c>
      <c r="J27" s="8">
        <v>0.33772770000000002</v>
      </c>
      <c r="K27" s="13">
        <v>0.3388834</v>
      </c>
      <c r="L27" s="2">
        <f>ABS(Table72[[#This Row],[Pd1 Simulation                          ]]-Table72[[#This Row],[Pd1 Analytic]])</f>
        <v>1.1556999999999817E-3</v>
      </c>
      <c r="M27" s="2">
        <f>100*IF(Table72[[#This Row],[Pd1 Analytic]]&gt;0,Table72[[#This Row],[Pd1 Simulation                          ]]/Table72[[#This Row],[Pd1 Analytic]],1)</f>
        <v>99.65896824689554</v>
      </c>
      <c r="N27" s="9">
        <v>0.3053072</v>
      </c>
      <c r="O27" s="15">
        <v>0.29574230000000001</v>
      </c>
      <c r="P27" s="2">
        <f>ABS(Table723[[#This Row],[Pd2 Analytic]]-Table723[[#This Row],[Pd2 Simulation                          ]])</f>
        <v>9.5648999999999873E-3</v>
      </c>
      <c r="Q27" s="2">
        <f>100*IF(Table723[[#This Row],[Pd2 Analytic]]&gt;0,Table723[[#This Row],[Pd2 Simulation                          ]]/Table723[[#This Row],[Pd2 Analytic]],1)</f>
        <v>103.23420085662416</v>
      </c>
    </row>
    <row r="28" spans="1:17" x14ac:dyDescent="0.25">
      <c r="A28" s="1">
        <v>2.7</v>
      </c>
      <c r="B28" s="6">
        <v>1.0088E-3</v>
      </c>
      <c r="C28" s="3">
        <v>6.9274569999999995E-4</v>
      </c>
      <c r="D28" s="2">
        <f>ABS(Table6[[#This Row],[Pb Analytic]]-Table6[[#This Row],[Pb Simulation                           ]])</f>
        <v>3.1605430000000007E-4</v>
      </c>
      <c r="E28" s="2">
        <f>100*IF(Table6[[#This Row],[Pb Simulation                           ]]&gt;0,Table6[[#This Row],[Absolute Error]]/Table6[[#This Row],[Pb Simulation                           ]],1)</f>
        <v>31.32972839016654</v>
      </c>
      <c r="F28" s="7">
        <v>0.65261130000000001</v>
      </c>
      <c r="G28" s="11">
        <v>0.64440419999999998</v>
      </c>
      <c r="H28" s="2">
        <f>ABS(Table7[[#This Row],[Pd Analytic]]-Table7[[#This Row],[Pd Simulation                           ]])</f>
        <v>8.2071000000000227E-3</v>
      </c>
      <c r="I28" s="2">
        <f>100*IF(Table7[[#This Row],[Pd Analytic]]&gt;0,Table7[[#This Row],[Absolute Error]]/Table7[[#This Row],[Pd Analytic]],1)</f>
        <v>1.2735950510564678</v>
      </c>
      <c r="J28" s="8">
        <v>0.34302339999999998</v>
      </c>
      <c r="K28" s="13">
        <v>0.3441671</v>
      </c>
      <c r="L28" s="2">
        <f>ABS(Table72[[#This Row],[Pd1 Simulation                          ]]-Table72[[#This Row],[Pd1 Analytic]])</f>
        <v>1.1437000000000253E-3</v>
      </c>
      <c r="M28" s="2">
        <f>100*IF(Table72[[#This Row],[Pd1 Analytic]]&gt;0,Table72[[#This Row],[Pd1 Simulation                          ]]/Table72[[#This Row],[Pd1 Analytic]],1)</f>
        <v>99.66769049104343</v>
      </c>
      <c r="N28" s="9">
        <v>0.30958790000000003</v>
      </c>
      <c r="O28" s="15">
        <v>0.30023719999999998</v>
      </c>
      <c r="P28" s="2">
        <f>ABS(Table723[[#This Row],[Pd2 Analytic]]-Table723[[#This Row],[Pd2 Simulation                          ]])</f>
        <v>9.3507000000000451E-3</v>
      </c>
      <c r="Q28" s="2">
        <f>100*IF(Table723[[#This Row],[Pd2 Analytic]]&gt;0,Table723[[#This Row],[Pd2 Simulation                          ]]/Table723[[#This Row],[Pd2 Analytic]],1)</f>
        <v>103.11443751806905</v>
      </c>
    </row>
    <row r="29" spans="1:17" x14ac:dyDescent="0.25">
      <c r="A29" s="1">
        <v>2.8</v>
      </c>
      <c r="B29" s="6">
        <v>1.361E-3</v>
      </c>
      <c r="C29" s="3">
        <v>9.5691999999999999E-4</v>
      </c>
      <c r="D29" s="2">
        <f>ABS(Table6[[#This Row],[Pb Analytic]]-Table6[[#This Row],[Pb Simulation                           ]])</f>
        <v>4.0408000000000002E-4</v>
      </c>
      <c r="E29" s="2">
        <f>100*IF(Table6[[#This Row],[Pb Simulation                           ]]&gt;0,Table6[[#This Row],[Absolute Error]]/Table6[[#This Row],[Pb Simulation                           ]],1)</f>
        <v>29.689933872152828</v>
      </c>
      <c r="F29" s="7">
        <v>0.66170830000000003</v>
      </c>
      <c r="G29" s="11">
        <v>0.65380110000000002</v>
      </c>
      <c r="H29" s="2">
        <f>ABS(Table7[[#This Row],[Pd Analytic]]-Table7[[#This Row],[Pd Simulation                           ]])</f>
        <v>7.9072000000000031E-3</v>
      </c>
      <c r="I29" s="2">
        <f>100*IF(Table7[[#This Row],[Pd Analytic]]&gt;0,Table7[[#This Row],[Absolute Error]]/Table7[[#This Row],[Pd Analytic]],1)</f>
        <v>1.2094198067271533</v>
      </c>
      <c r="J29" s="8">
        <v>0.3479932</v>
      </c>
      <c r="K29" s="13">
        <v>0.349213</v>
      </c>
      <c r="L29" s="2">
        <f>ABS(Table72[[#This Row],[Pd1 Simulation                          ]]-Table72[[#This Row],[Pd1 Analytic]])</f>
        <v>1.2197999999999931E-3</v>
      </c>
      <c r="M29" s="2">
        <f>100*IF(Table72[[#This Row],[Pd1 Analytic]]&gt;0,Table72[[#This Row],[Pd1 Simulation                          ]]/Table72[[#This Row],[Pd1 Analytic]],1)</f>
        <v>99.650700288935411</v>
      </c>
      <c r="N29" s="9">
        <v>0.31371510000000002</v>
      </c>
      <c r="O29" s="15">
        <v>0.30458809999999997</v>
      </c>
      <c r="P29" s="2">
        <f>ABS(Table723[[#This Row],[Pd2 Analytic]]-Table723[[#This Row],[Pd2 Simulation                          ]])</f>
        <v>9.1270000000000517E-3</v>
      </c>
      <c r="Q29" s="2">
        <f>100*IF(Table723[[#This Row],[Pd2 Analytic]]&gt;0,Table723[[#This Row],[Pd2 Simulation                          ]]/Table723[[#This Row],[Pd2 Analytic]],1)</f>
        <v>102.99650577287819</v>
      </c>
    </row>
    <row r="30" spans="1:17" x14ac:dyDescent="0.25">
      <c r="A30" s="1">
        <v>2.9</v>
      </c>
      <c r="B30" s="6">
        <v>1.8055E-3</v>
      </c>
      <c r="C30" s="3">
        <v>1.2978499999999999E-3</v>
      </c>
      <c r="D30" s="2">
        <f>ABS(Table6[[#This Row],[Pb Analytic]]-Table6[[#This Row],[Pb Simulation                           ]])</f>
        <v>5.0765000000000012E-4</v>
      </c>
      <c r="E30" s="2">
        <f>100*IF(Table6[[#This Row],[Pb Simulation                           ]]&gt;0,Table6[[#This Row],[Absolute Error]]/Table6[[#This Row],[Pb Simulation                           ]],1)</f>
        <v>28.11686513431183</v>
      </c>
      <c r="F30" s="7">
        <v>0.67044760000000003</v>
      </c>
      <c r="G30" s="11">
        <v>0.66280110000000003</v>
      </c>
      <c r="H30" s="2">
        <f>ABS(Table7[[#This Row],[Pd Analytic]]-Table7[[#This Row],[Pd Simulation                           ]])</f>
        <v>7.6465000000000005E-3</v>
      </c>
      <c r="I30" s="2">
        <f>100*IF(Table7[[#This Row],[Pd Analytic]]&gt;0,Table7[[#This Row],[Absolute Error]]/Table7[[#This Row],[Pd Analytic]],1)</f>
        <v>1.1536643496819785</v>
      </c>
      <c r="J30" s="8">
        <v>0.3527845</v>
      </c>
      <c r="K30" s="13">
        <v>0.35401510000000003</v>
      </c>
      <c r="L30" s="2">
        <f>ABS(Table72[[#This Row],[Pd1 Simulation                          ]]-Table72[[#This Row],[Pd1 Analytic]])</f>
        <v>1.2306000000000261E-3</v>
      </c>
      <c r="M30" s="2">
        <f>100*IF(Table72[[#This Row],[Pd1 Analytic]]&gt;0,Table72[[#This Row],[Pd1 Simulation                          ]]/Table72[[#This Row],[Pd1 Analytic]],1)</f>
        <v>99.652387708885854</v>
      </c>
      <c r="N30" s="9">
        <v>0.31766309999999998</v>
      </c>
      <c r="O30" s="15">
        <v>0.3087859</v>
      </c>
      <c r="P30" s="2">
        <f>ABS(Table723[[#This Row],[Pd2 Analytic]]-Table723[[#This Row],[Pd2 Simulation                          ]])</f>
        <v>8.877199999999974E-3</v>
      </c>
      <c r="Q30" s="2">
        <f>100*IF(Table723[[#This Row],[Pd2 Analytic]]&gt;0,Table723[[#This Row],[Pd2 Simulation                          ]]/Table723[[#This Row],[Pd2 Analytic]],1)</f>
        <v>102.87487220109466</v>
      </c>
    </row>
    <row r="31" spans="1:17" x14ac:dyDescent="0.25">
      <c r="A31" s="1">
        <v>3</v>
      </c>
      <c r="B31" s="6">
        <v>2.3706999999999999E-3</v>
      </c>
      <c r="C31" s="3">
        <v>1.7304460000000001E-3</v>
      </c>
      <c r="D31" s="2">
        <f>ABS(Table6[[#This Row],[Pb Analytic]]-Table6[[#This Row],[Pb Simulation                           ]])</f>
        <v>6.4025399999999982E-4</v>
      </c>
      <c r="E31" s="2">
        <f>100*IF(Table6[[#This Row],[Pb Simulation                           ]]&gt;0,Table6[[#This Row],[Absolute Error]]/Table6[[#This Row],[Pb Simulation                           ]],1)</f>
        <v>27.006959969629218</v>
      </c>
      <c r="F31" s="7">
        <v>0.67867599999999995</v>
      </c>
      <c r="G31" s="11">
        <v>0.67138929999999997</v>
      </c>
      <c r="H31" s="2">
        <f>ABS(Table7[[#This Row],[Pd Analytic]]-Table7[[#This Row],[Pd Simulation                           ]])</f>
        <v>7.2866999999999793E-3</v>
      </c>
      <c r="I31" s="2">
        <f>100*IF(Table7[[#This Row],[Pd Analytic]]&gt;0,Table7[[#This Row],[Absolute Error]]/Table7[[#This Row],[Pd Analytic]],1)</f>
        <v>1.0853166709686883</v>
      </c>
      <c r="J31" s="8">
        <v>0.35724260000000002</v>
      </c>
      <c r="K31" s="13">
        <v>0.35856759999999999</v>
      </c>
      <c r="L31" s="2">
        <f>ABS(Table72[[#This Row],[Pd1 Simulation                          ]]-Table72[[#This Row],[Pd1 Analytic]])</f>
        <v>1.3249999999999651E-3</v>
      </c>
      <c r="M31" s="2">
        <f>100*IF(Table72[[#This Row],[Pd1 Analytic]]&gt;0,Table72[[#This Row],[Pd1 Simulation                          ]]/Table72[[#This Row],[Pd1 Analytic]],1)</f>
        <v>99.630474142114352</v>
      </c>
      <c r="N31" s="9">
        <v>0.32143339999999998</v>
      </c>
      <c r="O31" s="15">
        <v>0.31282169999999998</v>
      </c>
      <c r="P31" s="2">
        <f>ABS(Table723[[#This Row],[Pd2 Analytic]]-Table723[[#This Row],[Pd2 Simulation                          ]])</f>
        <v>8.6116999999999999E-3</v>
      </c>
      <c r="Q31" s="2">
        <f>100*IF(Table723[[#This Row],[Pd2 Analytic]]&gt;0,Table723[[#This Row],[Pd2 Simulation                          ]]/Table723[[#This Row],[Pd2 Analytic]],1)</f>
        <v>102.75291004428402</v>
      </c>
    </row>
    <row r="32" spans="1:17" x14ac:dyDescent="0.25">
      <c r="A32" s="1">
        <v>3.1</v>
      </c>
      <c r="B32" s="6">
        <v>3.0598000000000001E-3</v>
      </c>
      <c r="C32" s="3">
        <v>2.270719E-3</v>
      </c>
      <c r="D32" s="2">
        <f>ABS(Table6[[#This Row],[Pb Analytic]]-Table6[[#This Row],[Pb Simulation                           ]])</f>
        <v>7.8908100000000007E-4</v>
      </c>
      <c r="E32" s="2">
        <f>100*IF(Table6[[#This Row],[Pb Simulation                           ]]&gt;0,Table6[[#This Row],[Absolute Error]]/Table6[[#This Row],[Pb Simulation                           ]],1)</f>
        <v>25.788646316752729</v>
      </c>
      <c r="F32" s="7">
        <v>0.68650029999999995</v>
      </c>
      <c r="G32" s="11">
        <v>0.67955270000000001</v>
      </c>
      <c r="H32" s="2">
        <f>ABS(Table7[[#This Row],[Pd Analytic]]-Table7[[#This Row],[Pd Simulation                           ]])</f>
        <v>6.9475999999999427E-3</v>
      </c>
      <c r="I32" s="2">
        <f>100*IF(Table7[[#This Row],[Pd Analytic]]&gt;0,Table7[[#This Row],[Absolute Error]]/Table7[[#This Row],[Pd Analytic]],1)</f>
        <v>1.022378396848389</v>
      </c>
      <c r="J32" s="8">
        <v>0.36149799999999999</v>
      </c>
      <c r="K32" s="13">
        <v>0.36286600000000002</v>
      </c>
      <c r="L32" s="2">
        <f>ABS(Table72[[#This Row],[Pd1 Simulation                          ]]-Table72[[#This Row],[Pd1 Analytic]])</f>
        <v>1.3680000000000359E-3</v>
      </c>
      <c r="M32" s="2">
        <f>100*IF(Table72[[#This Row],[Pd1 Analytic]]&gt;0,Table72[[#This Row],[Pd1 Simulation                          ]]/Table72[[#This Row],[Pd1 Analytic]],1)</f>
        <v>99.623001328314018</v>
      </c>
      <c r="N32" s="9">
        <v>0.32500230000000002</v>
      </c>
      <c r="O32" s="15">
        <v>0.31668679999999999</v>
      </c>
      <c r="P32" s="2">
        <f>ABS(Table723[[#This Row],[Pd2 Analytic]]-Table723[[#This Row],[Pd2 Simulation                          ]])</f>
        <v>8.3155000000000312E-3</v>
      </c>
      <c r="Q32" s="2">
        <f>100*IF(Table723[[#This Row],[Pd2 Analytic]]&gt;0,Table723[[#This Row],[Pd2 Simulation                          ]]/Table723[[#This Row],[Pd2 Analytic]],1)</f>
        <v>102.62578042406567</v>
      </c>
    </row>
    <row r="33" spans="1:17" x14ac:dyDescent="0.25">
      <c r="A33" s="1">
        <v>3.2</v>
      </c>
      <c r="B33" s="6">
        <v>3.8836999999999999E-3</v>
      </c>
      <c r="C33" s="3">
        <v>2.9355179999999998E-3</v>
      </c>
      <c r="D33" s="2">
        <f>ABS(Table6[[#This Row],[Pb Analytic]]-Table6[[#This Row],[Pb Simulation                           ]])</f>
        <v>9.481820000000001E-4</v>
      </c>
      <c r="E33" s="2">
        <f>100*IF(Table6[[#This Row],[Pb Simulation                           ]]&gt;0,Table6[[#This Row],[Absolute Error]]/Table6[[#This Row],[Pb Simulation                           ]],1)</f>
        <v>24.414398640471717</v>
      </c>
      <c r="F33" s="7">
        <v>0.6938877</v>
      </c>
      <c r="G33" s="11">
        <v>0.68727769999999999</v>
      </c>
      <c r="H33" s="2">
        <f>ABS(Table7[[#This Row],[Pd Analytic]]-Table7[[#This Row],[Pd Simulation                           ]])</f>
        <v>6.6100000000000048E-3</v>
      </c>
      <c r="I33" s="2">
        <f>100*IF(Table7[[#This Row],[Pd Analytic]]&gt;0,Table7[[#This Row],[Absolute Error]]/Table7[[#This Row],[Pd Analytic]],1)</f>
        <v>0.96176552796635262</v>
      </c>
      <c r="J33" s="8">
        <v>0.36546139999999999</v>
      </c>
      <c r="K33" s="13">
        <v>0.36690479999999998</v>
      </c>
      <c r="L33" s="2">
        <f>ABS(Table72[[#This Row],[Pd1 Simulation                          ]]-Table72[[#This Row],[Pd1 Analytic]])</f>
        <v>1.4433999999999836E-3</v>
      </c>
      <c r="M33" s="2">
        <f>100*IF(Table72[[#This Row],[Pd1 Analytic]]&gt;0,Table72[[#This Row],[Pd1 Simulation                          ]]/Table72[[#This Row],[Pd1 Analytic]],1)</f>
        <v>99.606600949347083</v>
      </c>
      <c r="N33" s="9">
        <v>0.3284263</v>
      </c>
      <c r="O33" s="15">
        <v>0.32037280000000001</v>
      </c>
      <c r="P33" s="2">
        <f>ABS(Table723[[#This Row],[Pd2 Analytic]]-Table723[[#This Row],[Pd2 Simulation                          ]])</f>
        <v>8.0534999999999912E-3</v>
      </c>
      <c r="Q33" s="2">
        <f>100*IF(Table723[[#This Row],[Pd2 Analytic]]&gt;0,Table723[[#This Row],[Pd2 Simulation                          ]]/Table723[[#This Row],[Pd2 Analytic]],1)</f>
        <v>102.51379018443514</v>
      </c>
    </row>
    <row r="34" spans="1:17" x14ac:dyDescent="0.25">
      <c r="A34" s="1">
        <v>3.3</v>
      </c>
      <c r="B34" s="6">
        <v>4.8840999999999997E-3</v>
      </c>
      <c r="C34" s="3">
        <v>3.7422150000000001E-3</v>
      </c>
      <c r="D34" s="2">
        <f>ABS(Table6[[#This Row],[Pb Analytic]]-Table6[[#This Row],[Pb Simulation                           ]])</f>
        <v>1.1418849999999996E-3</v>
      </c>
      <c r="E34" s="2">
        <f>100*IF(Table6[[#This Row],[Pb Simulation                           ]]&gt;0,Table6[[#This Row],[Absolute Error]]/Table6[[#This Row],[Pb Simulation                           ]],1)</f>
        <v>23.379640056509892</v>
      </c>
      <c r="F34" s="7">
        <v>0.70070310000000002</v>
      </c>
      <c r="G34" s="11">
        <v>0.69455219999999995</v>
      </c>
      <c r="H34" s="2">
        <f>ABS(Table7[[#This Row],[Pd Analytic]]-Table7[[#This Row],[Pd Simulation                           ]])</f>
        <v>6.1509000000000702E-3</v>
      </c>
      <c r="I34" s="2">
        <f>100*IF(Table7[[#This Row],[Pd Analytic]]&gt;0,Table7[[#This Row],[Absolute Error]]/Table7[[#This Row],[Pd Analytic]],1)</f>
        <v>0.88559218443193621</v>
      </c>
      <c r="J34" s="8">
        <v>0.36913279999999998</v>
      </c>
      <c r="K34" s="13">
        <v>0.37068089999999998</v>
      </c>
      <c r="L34" s="2">
        <f>ABS(Table72[[#This Row],[Pd1 Simulation                          ]]-Table72[[#This Row],[Pd1 Analytic]])</f>
        <v>1.5480999999999967E-3</v>
      </c>
      <c r="M34" s="2">
        <f>100*IF(Table72[[#This Row],[Pd1 Analytic]]&gt;0,Table72[[#This Row],[Pd1 Simulation                          ]]/Table72[[#This Row],[Pd1 Analytic]],1)</f>
        <v>99.582363159256388</v>
      </c>
      <c r="N34" s="9">
        <v>0.33157029999999998</v>
      </c>
      <c r="O34" s="15">
        <v>0.32387129999999997</v>
      </c>
      <c r="P34" s="2">
        <f>ABS(Table723[[#This Row],[Pd2 Analytic]]-Table723[[#This Row],[Pd2 Simulation                          ]])</f>
        <v>7.6990000000000114E-3</v>
      </c>
      <c r="Q34" s="2">
        <f>100*IF(Table723[[#This Row],[Pd2 Analytic]]&gt;0,Table723[[#This Row],[Pd2 Simulation                          ]]/Table723[[#This Row],[Pd2 Analytic]],1)</f>
        <v>102.37717883616115</v>
      </c>
    </row>
    <row r="35" spans="1:17" x14ac:dyDescent="0.25">
      <c r="A35" s="1">
        <v>3.4</v>
      </c>
      <c r="B35" s="6">
        <v>6.0432000000000003E-3</v>
      </c>
      <c r="C35" s="3">
        <v>4.7083530000000002E-3</v>
      </c>
      <c r="D35" s="2">
        <f>ABS(Table6[[#This Row],[Pb Analytic]]-Table6[[#This Row],[Pb Simulation                           ]])</f>
        <v>1.3348470000000001E-3</v>
      </c>
      <c r="E35" s="2">
        <f>100*IF(Table6[[#This Row],[Pb Simulation                           ]]&gt;0,Table6[[#This Row],[Absolute Error]]/Table6[[#This Row],[Pb Simulation                           ]],1)</f>
        <v>22.08841342335187</v>
      </c>
      <c r="F35" s="7">
        <v>0.70710729999999999</v>
      </c>
      <c r="G35" s="11">
        <v>0.70136480000000001</v>
      </c>
      <c r="H35" s="2">
        <f>ABS(Table7[[#This Row],[Pd Analytic]]-Table7[[#This Row],[Pd Simulation                           ]])</f>
        <v>5.7424999999999837E-3</v>
      </c>
      <c r="I35" s="2">
        <f>100*IF(Table7[[#This Row],[Pd Analytic]]&gt;0,Table7[[#This Row],[Absolute Error]]/Table7[[#This Row],[Pd Analytic]],1)</f>
        <v>0.81876079324197382</v>
      </c>
      <c r="J35" s="8">
        <v>0.37255759999999999</v>
      </c>
      <c r="K35" s="13">
        <v>0.37419029999999998</v>
      </c>
      <c r="L35" s="2">
        <f>ABS(Table72[[#This Row],[Pd1 Simulation                          ]]-Table72[[#This Row],[Pd1 Analytic]])</f>
        <v>1.6326999999999869E-3</v>
      </c>
      <c r="M35" s="2">
        <f>100*IF(Table72[[#This Row],[Pd1 Analytic]]&gt;0,Table72[[#This Row],[Pd1 Simulation                          ]]/Table72[[#This Row],[Pd1 Analytic]],1)</f>
        <v>99.563671212214757</v>
      </c>
      <c r="N35" s="9">
        <v>0.33454970000000001</v>
      </c>
      <c r="O35" s="15">
        <v>0.32717449999999998</v>
      </c>
      <c r="P35" s="2">
        <f>ABS(Table723[[#This Row],[Pd2 Analytic]]-Table723[[#This Row],[Pd2 Simulation                          ]])</f>
        <v>7.3752000000000262E-3</v>
      </c>
      <c r="Q35" s="2">
        <f>100*IF(Table723[[#This Row],[Pd2 Analytic]]&gt;0,Table723[[#This Row],[Pd2 Simulation                          ]]/Table723[[#This Row],[Pd2 Analytic]],1)</f>
        <v>102.25420990939087</v>
      </c>
    </row>
    <row r="36" spans="1:17" x14ac:dyDescent="0.25">
      <c r="A36" s="1">
        <v>3.5</v>
      </c>
      <c r="B36" s="6">
        <v>7.4165999999999998E-3</v>
      </c>
      <c r="C36" s="3">
        <v>5.8512700000000004E-3</v>
      </c>
      <c r="D36" s="2">
        <f>ABS(Table6[[#This Row],[Pb Analytic]]-Table6[[#This Row],[Pb Simulation                           ]])</f>
        <v>1.5653299999999993E-3</v>
      </c>
      <c r="E36" s="2">
        <f>100*IF(Table6[[#This Row],[Pb Simulation                           ]]&gt;0,Table6[[#This Row],[Absolute Error]]/Table6[[#This Row],[Pb Simulation                           ]],1)</f>
        <v>21.105762748429193</v>
      </c>
      <c r="F36" s="7">
        <v>0.71303539999999999</v>
      </c>
      <c r="G36" s="11">
        <v>0.70770560000000005</v>
      </c>
      <c r="H36" s="2">
        <f>ABS(Table7[[#This Row],[Pd Analytic]]-Table7[[#This Row],[Pd Simulation                           ]])</f>
        <v>5.3297999999999401E-3</v>
      </c>
      <c r="I36" s="2">
        <f>100*IF(Table7[[#This Row],[Pd Analytic]]&gt;0,Table7[[#This Row],[Absolute Error]]/Table7[[#This Row],[Pd Analytic]],1)</f>
        <v>0.75310976767739868</v>
      </c>
      <c r="J36" s="8">
        <v>0.3756969</v>
      </c>
      <c r="K36" s="13">
        <v>0.37742999999999999</v>
      </c>
      <c r="L36" s="2">
        <f>ABS(Table72[[#This Row],[Pd1 Simulation                          ]]-Table72[[#This Row],[Pd1 Analytic]])</f>
        <v>1.7330999999999874E-3</v>
      </c>
      <c r="M36" s="2">
        <f>100*IF(Table72[[#This Row],[Pd1 Analytic]]&gt;0,Table72[[#This Row],[Pd1 Simulation                          ]]/Table72[[#This Row],[Pd1 Analytic]],1)</f>
        <v>99.540815515459826</v>
      </c>
      <c r="N36" s="9">
        <v>0.33733849999999999</v>
      </c>
      <c r="O36" s="15">
        <v>0.33027529999999999</v>
      </c>
      <c r="P36" s="2">
        <f>ABS(Table723[[#This Row],[Pd2 Analytic]]-Table723[[#This Row],[Pd2 Simulation                          ]])</f>
        <v>7.0631999999999917E-3</v>
      </c>
      <c r="Q36" s="2">
        <f>100*IF(Table723[[#This Row],[Pd2 Analytic]]&gt;0,Table723[[#This Row],[Pd2 Simulation                          ]]/Table723[[#This Row],[Pd2 Analytic]],1)</f>
        <v>102.13857954258158</v>
      </c>
    </row>
    <row r="37" spans="1:17" x14ac:dyDescent="0.25">
      <c r="A37" s="1">
        <v>3.6</v>
      </c>
      <c r="B37" s="6">
        <v>8.9852000000000005E-3</v>
      </c>
      <c r="C37" s="3">
        <v>7.1877190000000004E-3</v>
      </c>
      <c r="D37" s="2">
        <f>ABS(Table6[[#This Row],[Pb Analytic]]-Table6[[#This Row],[Pb Simulation                           ]])</f>
        <v>1.7974810000000001E-3</v>
      </c>
      <c r="E37" s="2">
        <f>100*IF(Table6[[#This Row],[Pb Simulation                           ]]&gt;0,Table6[[#This Row],[Absolute Error]]/Table6[[#This Row],[Pb Simulation                           ]],1)</f>
        <v>20.004908071050171</v>
      </c>
      <c r="F37" s="7">
        <v>0.71843919999999994</v>
      </c>
      <c r="G37" s="11">
        <v>0.71356540000000002</v>
      </c>
      <c r="H37" s="2">
        <f>ABS(Table7[[#This Row],[Pd Analytic]]-Table7[[#This Row],[Pd Simulation                           ]])</f>
        <v>4.8737999999999282E-3</v>
      </c>
      <c r="I37" s="2">
        <f>100*IF(Table7[[#This Row],[Pd Analytic]]&gt;0,Table7[[#This Row],[Absolute Error]]/Table7[[#This Row],[Pd Analytic]],1)</f>
        <v>0.68302078548090028</v>
      </c>
      <c r="J37" s="8">
        <v>0.37855610000000001</v>
      </c>
      <c r="K37" s="13">
        <v>0.38039830000000002</v>
      </c>
      <c r="L37" s="2">
        <f>ABS(Table72[[#This Row],[Pd1 Simulation                          ]]-Table72[[#This Row],[Pd1 Analytic]])</f>
        <v>1.842200000000016E-3</v>
      </c>
      <c r="M37" s="2">
        <f>100*IF(Table72[[#This Row],[Pd1 Analytic]]&gt;0,Table72[[#This Row],[Pd1 Simulation                          ]]/Table72[[#This Row],[Pd1 Analytic]],1)</f>
        <v>99.515718130180915</v>
      </c>
      <c r="N37" s="9">
        <v>0.33988309999999999</v>
      </c>
      <c r="O37" s="15">
        <v>0.33316709999999999</v>
      </c>
      <c r="P37" s="2">
        <f>ABS(Table723[[#This Row],[Pd2 Analytic]]-Table723[[#This Row],[Pd2 Simulation                          ]])</f>
        <v>6.7159999999999997E-3</v>
      </c>
      <c r="Q37" s="2">
        <f>100*IF(Table723[[#This Row],[Pd2 Analytic]]&gt;0,Table723[[#This Row],[Pd2 Simulation                          ]]/Table723[[#This Row],[Pd2 Analytic]],1)</f>
        <v>102.01580528209418</v>
      </c>
    </row>
    <row r="38" spans="1:17" x14ac:dyDescent="0.25">
      <c r="A38" s="1">
        <v>3.7</v>
      </c>
      <c r="B38" s="6">
        <v>1.0791200000000001E-2</v>
      </c>
      <c r="C38" s="3">
        <v>8.7334990000000005E-3</v>
      </c>
      <c r="D38" s="2">
        <f>ABS(Table6[[#This Row],[Pb Analytic]]-Table6[[#This Row],[Pb Simulation                           ]])</f>
        <v>2.0577010000000003E-3</v>
      </c>
      <c r="E38" s="2">
        <f>100*IF(Table6[[#This Row],[Pb Simulation                           ]]&gt;0,Table6[[#This Row],[Absolute Error]]/Table6[[#This Row],[Pb Simulation                           ]],1)</f>
        <v>19.068324190080808</v>
      </c>
      <c r="F38" s="7">
        <v>0.72331299999999998</v>
      </c>
      <c r="G38" s="11">
        <v>0.71893720000000005</v>
      </c>
      <c r="H38" s="2">
        <f>ABS(Table7[[#This Row],[Pd Analytic]]-Table7[[#This Row],[Pd Simulation                           ]])</f>
        <v>4.3757999999999297E-3</v>
      </c>
      <c r="I38" s="2">
        <f>100*IF(Table7[[#This Row],[Pd Analytic]]&gt;0,Table7[[#This Row],[Absolute Error]]/Table7[[#This Row],[Pd Analytic]],1)</f>
        <v>0.60864843271428015</v>
      </c>
      <c r="J38" s="8">
        <v>0.38108389999999998</v>
      </c>
      <c r="K38" s="13">
        <v>0.38309310000000002</v>
      </c>
      <c r="L38" s="2">
        <f>ABS(Table72[[#This Row],[Pd1 Simulation                          ]]-Table72[[#This Row],[Pd1 Analytic]])</f>
        <v>2.0092000000000443E-3</v>
      </c>
      <c r="M38" s="2">
        <f>100*IF(Table72[[#This Row],[Pd1 Analytic]]&gt;0,Table72[[#This Row],[Pd1 Simulation                          ]]/Table72[[#This Row],[Pd1 Analytic]],1)</f>
        <v>99.475532187867628</v>
      </c>
      <c r="N38" s="9">
        <v>0.34222910000000001</v>
      </c>
      <c r="O38" s="15">
        <v>0.33584419999999998</v>
      </c>
      <c r="P38" s="2">
        <f>ABS(Table723[[#This Row],[Pd2 Analytic]]-Table723[[#This Row],[Pd2 Simulation                          ]])</f>
        <v>6.3849000000000267E-3</v>
      </c>
      <c r="Q38" s="2">
        <f>100*IF(Table723[[#This Row],[Pd2 Analytic]]&gt;0,Table723[[#This Row],[Pd2 Simulation                          ]]/Table723[[#This Row],[Pd2 Analytic]],1)</f>
        <v>101.9011494020144</v>
      </c>
    </row>
    <row r="39" spans="1:17" x14ac:dyDescent="0.25">
      <c r="A39" s="1">
        <v>3.8</v>
      </c>
      <c r="B39" s="6">
        <v>1.28343E-2</v>
      </c>
      <c r="C39" s="3">
        <v>1.05031E-2</v>
      </c>
      <c r="D39" s="2">
        <f>ABS(Table6[[#This Row],[Pb Analytic]]-Table6[[#This Row],[Pb Simulation                           ]])</f>
        <v>2.3312000000000003E-3</v>
      </c>
      <c r="E39" s="2">
        <f>100*IF(Table6[[#This Row],[Pb Simulation                           ]]&gt;0,Table6[[#This Row],[Absolute Error]]/Table6[[#This Row],[Pb Simulation                           ]],1)</f>
        <v>18.163826620851939</v>
      </c>
      <c r="F39" s="7">
        <v>0.72768060000000001</v>
      </c>
      <c r="G39" s="11">
        <v>0.72381569999999995</v>
      </c>
      <c r="H39" s="2">
        <f>ABS(Table7[[#This Row],[Pd Analytic]]-Table7[[#This Row],[Pd Simulation                           ]])</f>
        <v>3.86490000000006E-3</v>
      </c>
      <c r="I39" s="2">
        <f>100*IF(Table7[[#This Row],[Pd Analytic]]&gt;0,Table7[[#This Row],[Absolute Error]]/Table7[[#This Row],[Pd Analytic]],1)</f>
        <v>0.53396189112781889</v>
      </c>
      <c r="J39" s="8">
        <v>0.38337310000000002</v>
      </c>
      <c r="K39" s="13">
        <v>0.38551429999999998</v>
      </c>
      <c r="L39" s="2">
        <f>ABS(Table72[[#This Row],[Pd1 Simulation                          ]]-Table72[[#This Row],[Pd1 Analytic]])</f>
        <v>2.1411999999999543E-3</v>
      </c>
      <c r="M39" s="2">
        <f>100*IF(Table72[[#This Row],[Pd1 Analytic]]&gt;0,Table72[[#This Row],[Pd1 Simulation                          ]]/Table72[[#This Row],[Pd1 Analytic]],1)</f>
        <v>99.444586102253552</v>
      </c>
      <c r="N39" s="9">
        <v>0.34430749999999999</v>
      </c>
      <c r="O39" s="15">
        <v>0.33830139999999997</v>
      </c>
      <c r="P39" s="2">
        <f>ABS(Table723[[#This Row],[Pd2 Analytic]]-Table723[[#This Row],[Pd2 Simulation                          ]])</f>
        <v>6.0061000000000142E-3</v>
      </c>
      <c r="Q39" s="2">
        <f>100*IF(Table723[[#This Row],[Pd2 Analytic]]&gt;0,Table723[[#This Row],[Pd2 Simulation                          ]]/Table723[[#This Row],[Pd2 Analytic]],1)</f>
        <v>101.77536953734156</v>
      </c>
    </row>
    <row r="40" spans="1:17" x14ac:dyDescent="0.25">
      <c r="A40" s="1">
        <v>3.9</v>
      </c>
      <c r="B40" s="6">
        <v>1.5100799999999999E-2</v>
      </c>
      <c r="C40" s="3">
        <v>1.250939E-2</v>
      </c>
      <c r="D40" s="2">
        <f>ABS(Table6[[#This Row],[Pb Analytic]]-Table6[[#This Row],[Pb Simulation                           ]])</f>
        <v>2.5914099999999989E-3</v>
      </c>
      <c r="E40" s="2">
        <f>100*IF(Table6[[#This Row],[Pb Simulation                           ]]&gt;0,Table6[[#This Row],[Absolute Error]]/Table6[[#This Row],[Pb Simulation                           ]],1)</f>
        <v>17.16074645051917</v>
      </c>
      <c r="F40" s="7">
        <v>0.73158800000000002</v>
      </c>
      <c r="G40" s="11">
        <v>0.72819710000000004</v>
      </c>
      <c r="H40" s="2">
        <f>ABS(Table7[[#This Row],[Pd Analytic]]-Table7[[#This Row],[Pd Simulation                           ]])</f>
        <v>3.3908999999999745E-3</v>
      </c>
      <c r="I40" s="2">
        <f>100*IF(Table7[[#This Row],[Pd Analytic]]&gt;0,Table7[[#This Row],[Absolute Error]]/Table7[[#This Row],[Pd Analytic]],1)</f>
        <v>0.46565689426667234</v>
      </c>
      <c r="J40" s="8">
        <v>0.3853666</v>
      </c>
      <c r="K40" s="13">
        <v>0.38766240000000002</v>
      </c>
      <c r="L40" s="2">
        <f>ABS(Table72[[#This Row],[Pd1 Simulation                          ]]-Table72[[#This Row],[Pd1 Analytic]])</f>
        <v>2.2958000000000145E-3</v>
      </c>
      <c r="M40" s="2">
        <f>100*IF(Table72[[#This Row],[Pd1 Analytic]]&gt;0,Table72[[#This Row],[Pd1 Simulation                          ]]/Table72[[#This Row],[Pd1 Analytic]],1)</f>
        <v>99.407783679820369</v>
      </c>
      <c r="N40" s="9">
        <v>0.34622140000000001</v>
      </c>
      <c r="O40" s="15">
        <v>0.34053470000000002</v>
      </c>
      <c r="P40" s="2">
        <f>ABS(Table723[[#This Row],[Pd2 Analytic]]-Table723[[#This Row],[Pd2 Simulation                          ]])</f>
        <v>5.686699999999989E-3</v>
      </c>
      <c r="Q40" s="2">
        <f>100*IF(Table723[[#This Row],[Pd2 Analytic]]&gt;0,Table723[[#This Row],[Pd2 Simulation                          ]]/Table723[[#This Row],[Pd2 Analytic]],1)</f>
        <v>101.66993260892355</v>
      </c>
    </row>
    <row r="41" spans="1:17" x14ac:dyDescent="0.25">
      <c r="A41" s="1">
        <v>4</v>
      </c>
      <c r="B41" s="6">
        <v>1.76277E-2</v>
      </c>
      <c r="C41" s="3">
        <v>1.476337E-2</v>
      </c>
      <c r="D41" s="2">
        <f>ABS(Table6[[#This Row],[Pb Analytic]]-Table6[[#This Row],[Pb Simulation                           ]])</f>
        <v>2.86433E-3</v>
      </c>
      <c r="E41" s="2">
        <f>100*IF(Table6[[#This Row],[Pb Simulation                           ]]&gt;0,Table6[[#This Row],[Absolute Error]]/Table6[[#This Row],[Pb Simulation                           ]],1)</f>
        <v>16.249028517617159</v>
      </c>
      <c r="F41" s="7">
        <v>0.73499009999999998</v>
      </c>
      <c r="G41" s="11">
        <v>0.73207999999999995</v>
      </c>
      <c r="H41" s="2">
        <f>ABS(Table7[[#This Row],[Pd Analytic]]-Table7[[#This Row],[Pd Simulation                           ]])</f>
        <v>2.9101000000000266E-3</v>
      </c>
      <c r="I41" s="2">
        <f>100*IF(Table7[[#This Row],[Pd Analytic]]&gt;0,Table7[[#This Row],[Absolute Error]]/Table7[[#This Row],[Pd Analytic]],1)</f>
        <v>0.39751120096164722</v>
      </c>
      <c r="J41" s="8">
        <v>0.38711010000000001</v>
      </c>
      <c r="K41" s="13">
        <v>0.3895382</v>
      </c>
      <c r="L41" s="2">
        <f>ABS(Table72[[#This Row],[Pd1 Simulation                          ]]-Table72[[#This Row],[Pd1 Analytic]])</f>
        <v>2.4280999999999886E-3</v>
      </c>
      <c r="M41" s="2">
        <f>100*IF(Table72[[#This Row],[Pd1 Analytic]]&gt;0,Table72[[#This Row],[Pd1 Simulation                          ]]/Table72[[#This Row],[Pd1 Analytic]],1)</f>
        <v>99.37667217233124</v>
      </c>
      <c r="N41" s="9">
        <v>0.34788000000000002</v>
      </c>
      <c r="O41" s="15">
        <v>0.34254180000000001</v>
      </c>
      <c r="P41" s="2">
        <f>ABS(Table723[[#This Row],[Pd2 Analytic]]-Table723[[#This Row],[Pd2 Simulation                          ]])</f>
        <v>5.3382000000000152E-3</v>
      </c>
      <c r="Q41" s="2">
        <f>100*IF(Table723[[#This Row],[Pd2 Analytic]]&gt;0,Table723[[#This Row],[Pd2 Simulation                          ]]/Table723[[#This Row],[Pd2 Analytic]],1)</f>
        <v>101.55840834607631</v>
      </c>
    </row>
    <row r="42" spans="1:17" x14ac:dyDescent="0.25">
      <c r="A42" s="1">
        <v>4.0999999999999996</v>
      </c>
      <c r="B42" s="6">
        <v>2.04412E-2</v>
      </c>
      <c r="C42" s="3">
        <v>1.7273960000000001E-2</v>
      </c>
      <c r="D42" s="2">
        <f>ABS(Table6[[#This Row],[Pb Analytic]]-Table6[[#This Row],[Pb Simulation                           ]])</f>
        <v>3.1672399999999983E-3</v>
      </c>
      <c r="E42" s="2">
        <f>100*IF(Table6[[#This Row],[Pb Simulation                           ]]&gt;0,Table6[[#This Row],[Absolute Error]]/Table6[[#This Row],[Pb Simulation                           ]],1)</f>
        <v>15.494393675518062</v>
      </c>
      <c r="F42" s="7">
        <v>0.7378131</v>
      </c>
      <c r="G42" s="11">
        <v>0.73546529999999999</v>
      </c>
      <c r="H42" s="2">
        <f>ABS(Table7[[#This Row],[Pd Analytic]]-Table7[[#This Row],[Pd Simulation                           ]])</f>
        <v>2.347800000000011E-3</v>
      </c>
      <c r="I42" s="2">
        <f>100*IF(Table7[[#This Row],[Pd Analytic]]&gt;0,Table7[[#This Row],[Absolute Error]]/Table7[[#This Row],[Pd Analytic]],1)</f>
        <v>0.31922648152129146</v>
      </c>
      <c r="J42" s="8">
        <v>0.38853339999999997</v>
      </c>
      <c r="K42" s="13">
        <v>0.3911443</v>
      </c>
      <c r="L42" s="2">
        <f>ABS(Table72[[#This Row],[Pd1 Simulation                          ]]-Table72[[#This Row],[Pd1 Analytic]])</f>
        <v>2.6109000000000271E-3</v>
      </c>
      <c r="M42" s="2">
        <f>100*IF(Table72[[#This Row],[Pd1 Analytic]]&gt;0,Table72[[#This Row],[Pd1 Simulation                          ]]/Table72[[#This Row],[Pd1 Analytic]],1)</f>
        <v>99.33249698384968</v>
      </c>
      <c r="N42" s="9">
        <v>0.34927970000000003</v>
      </c>
      <c r="O42" s="15">
        <v>0.34432099999999999</v>
      </c>
      <c r="P42" s="2">
        <f>ABS(Table723[[#This Row],[Pd2 Analytic]]-Table723[[#This Row],[Pd2 Simulation                          ]])</f>
        <v>4.9587000000000381E-3</v>
      </c>
      <c r="Q42" s="2">
        <f>100*IF(Table723[[#This Row],[Pd2 Analytic]]&gt;0,Table723[[#This Row],[Pd2 Simulation                          ]]/Table723[[#This Row],[Pd2 Analytic]],1)</f>
        <v>101.44013870777559</v>
      </c>
    </row>
    <row r="43" spans="1:17" x14ac:dyDescent="0.25">
      <c r="A43" s="1">
        <v>4.2</v>
      </c>
      <c r="B43" s="6">
        <v>2.3510199999999998E-2</v>
      </c>
      <c r="C43" s="3">
        <v>2.0047840000000001E-2</v>
      </c>
      <c r="D43" s="2">
        <f>ABS(Table6[[#This Row],[Pb Analytic]]-Table6[[#This Row],[Pb Simulation                           ]])</f>
        <v>3.4623599999999977E-3</v>
      </c>
      <c r="E43" s="2">
        <f>100*IF(Table6[[#This Row],[Pb Simulation                           ]]&gt;0,Table6[[#This Row],[Absolute Error]]/Table6[[#This Row],[Pb Simulation                           ]],1)</f>
        <v>14.727054640113643</v>
      </c>
      <c r="F43" s="7">
        <v>0.74023669999999997</v>
      </c>
      <c r="G43" s="11">
        <v>0.73835589999999995</v>
      </c>
      <c r="H43" s="2">
        <f>ABS(Table7[[#This Row],[Pd Analytic]]-Table7[[#This Row],[Pd Simulation                           ]])</f>
        <v>1.8808000000000158E-3</v>
      </c>
      <c r="I43" s="2">
        <f>100*IF(Table7[[#This Row],[Pd Analytic]]&gt;0,Table7[[#This Row],[Absolute Error]]/Table7[[#This Row],[Pd Analytic]],1)</f>
        <v>0.25472810605292323</v>
      </c>
      <c r="J43" s="8">
        <v>0.38975710000000002</v>
      </c>
      <c r="K43" s="13">
        <v>0.39248440000000001</v>
      </c>
      <c r="L43" s="2">
        <f>ABS(Table72[[#This Row],[Pd1 Simulation                          ]]-Table72[[#This Row],[Pd1 Analytic]])</f>
        <v>2.7272999999999881E-3</v>
      </c>
      <c r="M43" s="2">
        <f>100*IF(Table72[[#This Row],[Pd1 Analytic]]&gt;0,Table72[[#This Row],[Pd1 Simulation                          ]]/Table72[[#This Row],[Pd1 Analytic]],1)</f>
        <v>99.305118878610216</v>
      </c>
      <c r="N43" s="9">
        <v>0.3504796</v>
      </c>
      <c r="O43" s="15">
        <v>0.3458717</v>
      </c>
      <c r="P43" s="2">
        <f>ABS(Table723[[#This Row],[Pd2 Analytic]]-Table723[[#This Row],[Pd2 Simulation                          ]])</f>
        <v>4.6078999999999981E-3</v>
      </c>
      <c r="Q43" s="2">
        <f>100*IF(Table723[[#This Row],[Pd2 Analytic]]&gt;0,Table723[[#This Row],[Pd2 Simulation                          ]]/Table723[[#This Row],[Pd2 Analytic]],1)</f>
        <v>101.33225701900443</v>
      </c>
    </row>
    <row r="44" spans="1:17" x14ac:dyDescent="0.25">
      <c r="A44" s="1">
        <v>4.3</v>
      </c>
      <c r="B44" s="6">
        <v>2.6839700000000001E-2</v>
      </c>
      <c r="C44" s="3">
        <v>2.308938E-2</v>
      </c>
      <c r="D44" s="2">
        <f>ABS(Table6[[#This Row],[Pb Analytic]]-Table6[[#This Row],[Pb Simulation                           ]])</f>
        <v>3.7503200000000014E-3</v>
      </c>
      <c r="E44" s="2">
        <f>100*IF(Table6[[#This Row],[Pb Simulation                           ]]&gt;0,Table6[[#This Row],[Absolute Error]]/Table6[[#This Row],[Pb Simulation                           ]],1)</f>
        <v>13.973032485459976</v>
      </c>
      <c r="F44" s="7">
        <v>0.74217759999999999</v>
      </c>
      <c r="G44" s="11">
        <v>0.74075709999999995</v>
      </c>
      <c r="H44" s="2">
        <f>ABS(Table7[[#This Row],[Pd Analytic]]-Table7[[#This Row],[Pd Simulation                           ]])</f>
        <v>1.4205000000000467E-3</v>
      </c>
      <c r="I44" s="2">
        <f>100*IF(Table7[[#This Row],[Pd Analytic]]&gt;0,Table7[[#This Row],[Absolute Error]]/Table7[[#This Row],[Pd Analytic]],1)</f>
        <v>0.19176326490830084</v>
      </c>
      <c r="J44" s="8">
        <v>0.39071519999999998</v>
      </c>
      <c r="K44" s="13">
        <v>0.39356259999999998</v>
      </c>
      <c r="L44" s="2">
        <f>ABS(Table72[[#This Row],[Pd1 Simulation                          ]]-Table72[[#This Row],[Pd1 Analytic]])</f>
        <v>2.8473999999999999E-3</v>
      </c>
      <c r="M44" s="2">
        <f>100*IF(Table72[[#This Row],[Pd1 Analytic]]&gt;0,Table72[[#This Row],[Pd1 Simulation                          ]]/Table72[[#This Row],[Pd1 Analytic]],1)</f>
        <v>99.276506456660258</v>
      </c>
      <c r="N44" s="9">
        <v>0.35146240000000001</v>
      </c>
      <c r="O44" s="15">
        <v>0.34719450000000002</v>
      </c>
      <c r="P44" s="2">
        <f>ABS(Table723[[#This Row],[Pd2 Analytic]]-Table723[[#This Row],[Pd2 Simulation                          ]])</f>
        <v>4.2678999999999911E-3</v>
      </c>
      <c r="Q44" s="2">
        <f>100*IF(Table723[[#This Row],[Pd2 Analytic]]&gt;0,Table723[[#This Row],[Pd2 Simulation                          ]]/Table723[[#This Row],[Pd2 Analytic]],1)</f>
        <v>101.22925334358695</v>
      </c>
    </row>
    <row r="45" spans="1:17" x14ac:dyDescent="0.25">
      <c r="A45" s="1">
        <v>4.4000000000000004</v>
      </c>
      <c r="B45" s="6">
        <v>3.0454999999999999E-2</v>
      </c>
      <c r="C45" s="3">
        <v>2.6400610000000001E-2</v>
      </c>
      <c r="D45" s="2">
        <f>ABS(Table6[[#This Row],[Pb Analytic]]-Table6[[#This Row],[Pb Simulation                           ]])</f>
        <v>4.054389999999998E-3</v>
      </c>
      <c r="E45" s="2">
        <f>100*IF(Table6[[#This Row],[Pb Simulation                           ]]&gt;0,Table6[[#This Row],[Absolute Error]]/Table6[[#This Row],[Pb Simulation                           ]],1)</f>
        <v>13.312723690691177</v>
      </c>
      <c r="F45" s="7">
        <v>0.74354200000000004</v>
      </c>
      <c r="G45" s="11">
        <v>0.74267629999999996</v>
      </c>
      <c r="H45" s="2">
        <f>ABS(Table7[[#This Row],[Pd Analytic]]-Table7[[#This Row],[Pd Simulation                           ]])</f>
        <v>8.6570000000008029E-4</v>
      </c>
      <c r="I45" s="2">
        <f>100*IF(Table7[[#This Row],[Pd Analytic]]&gt;0,Table7[[#This Row],[Absolute Error]]/Table7[[#This Row],[Pd Analytic]],1)</f>
        <v>0.11656491529352429</v>
      </c>
      <c r="J45" s="8">
        <v>0.39133770000000001</v>
      </c>
      <c r="K45" s="13">
        <v>0.39438440000000002</v>
      </c>
      <c r="L45" s="2">
        <f>ABS(Table72[[#This Row],[Pd1 Simulation                          ]]-Table72[[#This Row],[Pd1 Analytic]])</f>
        <v>3.0467000000000133E-3</v>
      </c>
      <c r="M45" s="2">
        <f>100*IF(Table72[[#This Row],[Pd1 Analytic]]&gt;0,Table72[[#This Row],[Pd1 Simulation                          ]]/Table72[[#This Row],[Pd1 Analytic]],1)</f>
        <v>99.227479585906536</v>
      </c>
      <c r="N45" s="9">
        <v>0.35220430000000003</v>
      </c>
      <c r="O45" s="15">
        <v>0.34829189999999999</v>
      </c>
      <c r="P45" s="2">
        <f>ABS(Table723[[#This Row],[Pd2 Analytic]]-Table723[[#This Row],[Pd2 Simulation                          ]])</f>
        <v>3.9124000000000381E-3</v>
      </c>
      <c r="Q45" s="2">
        <f>100*IF(Table723[[#This Row],[Pd2 Analytic]]&gt;0,Table723[[#This Row],[Pd2 Simulation                          ]]/Table723[[#This Row],[Pd2 Analytic]],1)</f>
        <v>101.12331064833838</v>
      </c>
    </row>
    <row r="46" spans="1:17" x14ac:dyDescent="0.25">
      <c r="A46" s="1">
        <v>4.5</v>
      </c>
      <c r="B46" s="6">
        <v>3.4297300000000003E-2</v>
      </c>
      <c r="C46" s="3">
        <v>2.9981299999999999E-2</v>
      </c>
      <c r="D46" s="2">
        <f>ABS(Table6[[#This Row],[Pb Analytic]]-Table6[[#This Row],[Pb Simulation                           ]])</f>
        <v>4.3160000000000039E-3</v>
      </c>
      <c r="E46" s="2">
        <f>100*IF(Table6[[#This Row],[Pb Simulation                           ]]&gt;0,Table6[[#This Row],[Absolute Error]]/Table6[[#This Row],[Pb Simulation                           ]],1)</f>
        <v>12.584080962641384</v>
      </c>
      <c r="F46" s="7">
        <v>0.74452669999999999</v>
      </c>
      <c r="G46" s="11">
        <v>0.74412319999999998</v>
      </c>
      <c r="H46" s="2">
        <f>ABS(Table7[[#This Row],[Pd Analytic]]-Table7[[#This Row],[Pd Simulation                           ]])</f>
        <v>4.0350000000000108E-4</v>
      </c>
      <c r="I46" s="2">
        <f>100*IF(Table7[[#This Row],[Pd Analytic]]&gt;0,Table7[[#This Row],[Absolute Error]]/Table7[[#This Row],[Pd Analytic]],1)</f>
        <v>5.4224891792111991E-2</v>
      </c>
      <c r="J46" s="8">
        <v>0.39178950000000001</v>
      </c>
      <c r="K46" s="13">
        <v>0.39495659999999999</v>
      </c>
      <c r="L46" s="2">
        <f>ABS(Table72[[#This Row],[Pd1 Simulation                          ]]-Table72[[#This Row],[Pd1 Analytic]])</f>
        <v>3.1670999999999783E-3</v>
      </c>
      <c r="M46" s="2">
        <f>100*IF(Table72[[#This Row],[Pd1 Analytic]]&gt;0,Table72[[#This Row],[Pd1 Simulation                          ]]/Table72[[#This Row],[Pd1 Analytic]],1)</f>
        <v>99.198114425736904</v>
      </c>
      <c r="N46" s="9">
        <v>0.35273719999999997</v>
      </c>
      <c r="O46" s="15">
        <v>0.34916659999999999</v>
      </c>
      <c r="P46" s="2">
        <f>ABS(Table723[[#This Row],[Pd2 Analytic]]-Table723[[#This Row],[Pd2 Simulation                          ]])</f>
        <v>3.5705999999999793E-3</v>
      </c>
      <c r="Q46" s="2">
        <f>100*IF(Table723[[#This Row],[Pd2 Analytic]]&gt;0,Table723[[#This Row],[Pd2 Simulation                          ]]/Table723[[#This Row],[Pd2 Analytic]],1)</f>
        <v>101.02260640049762</v>
      </c>
    </row>
    <row r="47" spans="1:17" x14ac:dyDescent="0.25">
      <c r="A47" s="1">
        <v>4.5999999999999996</v>
      </c>
      <c r="B47" s="6">
        <v>3.84112E-2</v>
      </c>
      <c r="C47" s="3">
        <v>3.3828959999999998E-2</v>
      </c>
      <c r="D47" s="2">
        <f>ABS(Table6[[#This Row],[Pb Analytic]]-Table6[[#This Row],[Pb Simulation                           ]])</f>
        <v>4.5822400000000013E-3</v>
      </c>
      <c r="E47" s="2">
        <f>100*IF(Table6[[#This Row],[Pb Simulation                           ]]&gt;0,Table6[[#This Row],[Absolute Error]]/Table6[[#This Row],[Pb Simulation                           ]],1)</f>
        <v>11.929437247469492</v>
      </c>
      <c r="F47" s="7">
        <v>0.74506950000000005</v>
      </c>
      <c r="G47" s="11">
        <v>0.74510909999999997</v>
      </c>
      <c r="H47" s="2">
        <f>ABS(Table7[[#This Row],[Pd Analytic]]-Table7[[#This Row],[Pd Simulation                           ]])</f>
        <v>3.9599999999917479E-5</v>
      </c>
      <c r="I47" s="2">
        <f>100*IF(Table7[[#This Row],[Pd Analytic]]&gt;0,Table7[[#This Row],[Absolute Error]]/Table7[[#This Row],[Pd Analytic]],1)</f>
        <v>5.314657947395553E-3</v>
      </c>
      <c r="J47" s="8">
        <v>0.39196500000000001</v>
      </c>
      <c r="K47" s="13">
        <v>0.39528600000000003</v>
      </c>
      <c r="L47" s="2">
        <f>ABS(Table72[[#This Row],[Pd1 Simulation                          ]]-Table72[[#This Row],[Pd1 Analytic]])</f>
        <v>3.3210000000000184E-3</v>
      </c>
      <c r="M47" s="2">
        <f>100*IF(Table72[[#This Row],[Pd1 Analytic]]&gt;0,Table72[[#This Row],[Pd1 Simulation                          ]]/Table72[[#This Row],[Pd1 Analytic]],1)</f>
        <v>99.159848818323951</v>
      </c>
      <c r="N47" s="9">
        <v>0.35310449999999999</v>
      </c>
      <c r="O47" s="15">
        <v>0.3498231</v>
      </c>
      <c r="P47" s="2">
        <f>ABS(Table723[[#This Row],[Pd2 Analytic]]-Table723[[#This Row],[Pd2 Simulation                          ]])</f>
        <v>3.2813999999999899E-3</v>
      </c>
      <c r="Q47" s="2">
        <f>100*IF(Table723[[#This Row],[Pd2 Analytic]]&gt;0,Table723[[#This Row],[Pd2 Simulation                          ]]/Table723[[#This Row],[Pd2 Analytic]],1)</f>
        <v>100.93801695771376</v>
      </c>
    </row>
    <row r="48" spans="1:17" x14ac:dyDescent="0.25">
      <c r="A48" s="1">
        <v>4.7</v>
      </c>
      <c r="B48" s="6">
        <v>4.2833400000000001E-2</v>
      </c>
      <c r="C48" s="3">
        <v>3.7939059999999997E-2</v>
      </c>
      <c r="D48" s="2">
        <f>ABS(Table6[[#This Row],[Pb Analytic]]-Table6[[#This Row],[Pb Simulation                           ]])</f>
        <v>4.894340000000004E-3</v>
      </c>
      <c r="E48" s="2">
        <f>100*IF(Table6[[#This Row],[Pb Simulation                           ]]&gt;0,Table6[[#This Row],[Absolute Error]]/Table6[[#This Row],[Pb Simulation                           ]],1)</f>
        <v>11.426456923802462</v>
      </c>
      <c r="F48" s="7">
        <v>0.74509460000000005</v>
      </c>
      <c r="G48" s="11">
        <v>0.74564739999999996</v>
      </c>
      <c r="H48" s="2">
        <f>ABS(Table7[[#This Row],[Pd Analytic]]-Table7[[#This Row],[Pd Simulation                           ]])</f>
        <v>5.5279999999990892E-4</v>
      </c>
      <c r="I48" s="2">
        <f>100*IF(Table7[[#This Row],[Pd Analytic]]&gt;0,Table7[[#This Row],[Absolute Error]]/Table7[[#This Row],[Pd Analytic]],1)</f>
        <v>7.4136917797863841E-2</v>
      </c>
      <c r="J48" s="8">
        <v>0.39189570000000001</v>
      </c>
      <c r="K48" s="13">
        <v>0.39538109999999999</v>
      </c>
      <c r="L48" s="2">
        <f>ABS(Table72[[#This Row],[Pd1 Simulation                          ]]-Table72[[#This Row],[Pd1 Analytic]])</f>
        <v>3.4853999999999719E-3</v>
      </c>
      <c r="M48" s="2">
        <f>100*IF(Table72[[#This Row],[Pd1 Analytic]]&gt;0,Table72[[#This Row],[Pd1 Simulation                          ]]/Table72[[#This Row],[Pd1 Analytic]],1)</f>
        <v>99.118470761500745</v>
      </c>
      <c r="N48" s="9">
        <v>0.35319889999999998</v>
      </c>
      <c r="O48" s="15">
        <v>0.35026629999999997</v>
      </c>
      <c r="P48" s="2">
        <f>ABS(Table723[[#This Row],[Pd2 Analytic]]-Table723[[#This Row],[Pd2 Simulation                          ]])</f>
        <v>2.9326000000000074E-3</v>
      </c>
      <c r="Q48" s="2">
        <f>100*IF(Table723[[#This Row],[Pd2 Analytic]]&gt;0,Table723[[#This Row],[Pd2 Simulation                          ]]/Table723[[#This Row],[Pd2 Analytic]],1)</f>
        <v>100.83724868764136</v>
      </c>
    </row>
    <row r="49" spans="1:17" x14ac:dyDescent="0.25">
      <c r="A49" s="1">
        <v>4.8</v>
      </c>
      <c r="B49" s="6">
        <v>4.7531700000000003E-2</v>
      </c>
      <c r="C49" s="3">
        <v>4.2305130000000003E-2</v>
      </c>
      <c r="D49" s="2">
        <f>ABS(Table6[[#This Row],[Pb Analytic]]-Table6[[#This Row],[Pb Simulation                           ]])</f>
        <v>5.2265699999999998E-3</v>
      </c>
      <c r="E49" s="2">
        <f>100*IF(Table6[[#This Row],[Pb Simulation                           ]]&gt;0,Table6[[#This Row],[Absolute Error]]/Table6[[#This Row],[Pb Simulation                           ]],1)</f>
        <v>10.995966902088499</v>
      </c>
      <c r="F49" s="7">
        <v>0.74472890000000003</v>
      </c>
      <c r="G49" s="11">
        <v>0.74575340000000001</v>
      </c>
      <c r="H49" s="2">
        <f>ABS(Table7[[#This Row],[Pd Analytic]]-Table7[[#This Row],[Pd Simulation                           ]])</f>
        <v>1.0244999999999838E-3</v>
      </c>
      <c r="I49" s="2">
        <f>100*IF(Table7[[#This Row],[Pd Analytic]]&gt;0,Table7[[#This Row],[Absolute Error]]/Table7[[#This Row],[Pd Analytic]],1)</f>
        <v>0.13737785171344627</v>
      </c>
      <c r="J49" s="8">
        <v>0.39158949999999998</v>
      </c>
      <c r="K49" s="13">
        <v>0.39525060000000001</v>
      </c>
      <c r="L49" s="2">
        <f>ABS(Table72[[#This Row],[Pd1 Simulation                          ]]-Table72[[#This Row],[Pd1 Analytic]])</f>
        <v>3.6611000000000282E-3</v>
      </c>
      <c r="M49" s="2">
        <f>100*IF(Table72[[#This Row],[Pd1 Analytic]]&gt;0,Table72[[#This Row],[Pd1 Simulation                          ]]/Table72[[#This Row],[Pd1 Analytic]],1)</f>
        <v>99.073726896303242</v>
      </c>
      <c r="N49" s="9">
        <v>0.35313939999999999</v>
      </c>
      <c r="O49" s="15">
        <v>0.3505028</v>
      </c>
      <c r="P49" s="2">
        <f>ABS(Table723[[#This Row],[Pd2 Analytic]]-Table723[[#This Row],[Pd2 Simulation                          ]])</f>
        <v>2.636599999999989E-3</v>
      </c>
      <c r="Q49" s="2">
        <f>100*IF(Table723[[#This Row],[Pd2 Analytic]]&gt;0,Table723[[#This Row],[Pd2 Simulation                          ]]/Table723[[#This Row],[Pd2 Analytic]],1)</f>
        <v>100.75223364834747</v>
      </c>
    </row>
    <row r="50" spans="1:17" x14ac:dyDescent="0.25">
      <c r="A50" s="1">
        <v>4.9000000000000004</v>
      </c>
      <c r="B50" s="6">
        <v>5.2411800000000001E-2</v>
      </c>
      <c r="C50" s="3">
        <v>4.6919009999999997E-2</v>
      </c>
      <c r="D50" s="2">
        <f>ABS(Table6[[#This Row],[Pb Analytic]]-Table6[[#This Row],[Pb Simulation                           ]])</f>
        <v>5.4927900000000043E-3</v>
      </c>
      <c r="E50" s="2">
        <f>100*IF(Table6[[#This Row],[Pb Simulation                           ]]&gt;0,Table6[[#This Row],[Absolute Error]]/Table6[[#This Row],[Pb Simulation                           ]],1)</f>
        <v>10.480063649788796</v>
      </c>
      <c r="F50" s="7">
        <v>0.7439924</v>
      </c>
      <c r="G50" s="11">
        <v>0.74544310000000003</v>
      </c>
      <c r="H50" s="2">
        <f>ABS(Table7[[#This Row],[Pd Analytic]]-Table7[[#This Row],[Pd Simulation                           ]])</f>
        <v>1.450700000000027E-3</v>
      </c>
      <c r="I50" s="2">
        <f>100*IF(Table7[[#This Row],[Pd Analytic]]&gt;0,Table7[[#This Row],[Absolute Error]]/Table7[[#This Row],[Pd Analytic]],1)</f>
        <v>0.19460908552242645</v>
      </c>
      <c r="J50" s="8">
        <v>0.39112039999999998</v>
      </c>
      <c r="K50" s="13">
        <v>0.39490399999999998</v>
      </c>
      <c r="L50" s="2">
        <f>ABS(Table72[[#This Row],[Pd1 Simulation                          ]]-Table72[[#This Row],[Pd1 Analytic]])</f>
        <v>3.7835999999999981E-3</v>
      </c>
      <c r="M50" s="2">
        <f>100*IF(Table72[[#This Row],[Pd1 Analytic]]&gt;0,Table72[[#This Row],[Pd1 Simulation                          ]]/Table72[[#This Row],[Pd1 Analytic]],1)</f>
        <v>99.041893726070128</v>
      </c>
      <c r="N50" s="9">
        <v>0.35287200000000002</v>
      </c>
      <c r="O50" s="15">
        <v>0.3505392</v>
      </c>
      <c r="P50" s="2">
        <f>ABS(Table723[[#This Row],[Pd2 Analytic]]-Table723[[#This Row],[Pd2 Simulation                          ]])</f>
        <v>2.3328000000000237E-3</v>
      </c>
      <c r="Q50" s="2">
        <f>100*IF(Table723[[#This Row],[Pd2 Analytic]]&gt;0,Table723[[#This Row],[Pd2 Simulation                          ]]/Table723[[#This Row],[Pd2 Analytic]],1)</f>
        <v>100.6654890522943</v>
      </c>
    </row>
    <row r="51" spans="1:17" x14ac:dyDescent="0.25">
      <c r="A51" s="1">
        <v>5</v>
      </c>
      <c r="B51" s="6">
        <v>5.7567899999999998E-2</v>
      </c>
      <c r="C51" s="3">
        <v>5.1770990000000003E-2</v>
      </c>
      <c r="D51" s="2">
        <f>ABS(Table6[[#This Row],[Pb Analytic]]-Table6[[#This Row],[Pb Simulation                           ]])</f>
        <v>5.7969099999999954E-3</v>
      </c>
      <c r="E51" s="2">
        <f>100*IF(Table6[[#This Row],[Pb Simulation                           ]]&gt;0,Table6[[#This Row],[Absolute Error]]/Table6[[#This Row],[Pb Simulation                           ]],1)</f>
        <v>10.06969161633479</v>
      </c>
      <c r="F51" s="7">
        <v>0.74280579999999996</v>
      </c>
      <c r="G51" s="11">
        <v>0.74473429999999996</v>
      </c>
      <c r="H51" s="2">
        <f>ABS(Table7[[#This Row],[Pd Analytic]]-Table7[[#This Row],[Pd Simulation                           ]])</f>
        <v>1.9284999999999997E-3</v>
      </c>
      <c r="I51" s="2">
        <f>100*IF(Table7[[#This Row],[Pd Analytic]]&gt;0,Table7[[#This Row],[Absolute Error]]/Table7[[#This Row],[Pd Analytic]],1)</f>
        <v>0.2589514139472292</v>
      </c>
      <c r="J51" s="8">
        <v>0.39039109999999999</v>
      </c>
      <c r="K51" s="13">
        <v>0.39435120000000001</v>
      </c>
      <c r="L51" s="2">
        <f>ABS(Table72[[#This Row],[Pd1 Simulation                          ]]-Table72[[#This Row],[Pd1 Analytic]])</f>
        <v>3.9601000000000219E-3</v>
      </c>
      <c r="M51" s="2">
        <f>100*IF(Table72[[#This Row],[Pd1 Analytic]]&gt;0,Table72[[#This Row],[Pd1 Simulation                          ]]/Table72[[#This Row],[Pd1 Analytic]],1)</f>
        <v>98.995793597179357</v>
      </c>
      <c r="N51" s="9">
        <v>0.35241470000000003</v>
      </c>
      <c r="O51" s="15">
        <v>0.3503831</v>
      </c>
      <c r="P51" s="2">
        <f>ABS(Table723[[#This Row],[Pd2 Analytic]]-Table723[[#This Row],[Pd2 Simulation                          ]])</f>
        <v>2.0316000000000223E-3</v>
      </c>
      <c r="Q51" s="2">
        <f>100*IF(Table723[[#This Row],[Pd2 Analytic]]&gt;0,Table723[[#This Row],[Pd2 Simulation                          ]]/Table723[[#This Row],[Pd2 Analytic]],1)</f>
        <v>100.57982248573063</v>
      </c>
    </row>
    <row r="52" spans="1:17" x14ac:dyDescent="0.25">
      <c r="A52" s="1">
        <v>5.0999999999999996</v>
      </c>
      <c r="B52" s="6">
        <v>6.2965199999999999E-2</v>
      </c>
      <c r="C52" s="3">
        <v>5.6850119999999997E-2</v>
      </c>
      <c r="D52" s="2">
        <f>ABS(Table6[[#This Row],[Pb Analytic]]-Table6[[#This Row],[Pb Simulation                           ]])</f>
        <v>6.1150800000000019E-3</v>
      </c>
      <c r="E52" s="2">
        <f>100*IF(Table6[[#This Row],[Pb Simulation                           ]]&gt;0,Table6[[#This Row],[Absolute Error]]/Table6[[#This Row],[Pb Simulation                           ]],1)</f>
        <v>9.7118408263612324</v>
      </c>
      <c r="F52" s="7">
        <v>0.74126499999999995</v>
      </c>
      <c r="G52" s="11">
        <v>0.74364560000000002</v>
      </c>
      <c r="H52" s="2">
        <f>ABS(Table7[[#This Row],[Pd Analytic]]-Table7[[#This Row],[Pd Simulation                           ]])</f>
        <v>2.380600000000066E-3</v>
      </c>
      <c r="I52" s="2">
        <f>100*IF(Table7[[#This Row],[Pd Analytic]]&gt;0,Table7[[#This Row],[Absolute Error]]/Table7[[#This Row],[Pd Analytic]],1)</f>
        <v>0.32012560821983832</v>
      </c>
      <c r="J52" s="8">
        <v>0.38947419999999999</v>
      </c>
      <c r="K52" s="13">
        <v>0.39360279999999997</v>
      </c>
      <c r="L52" s="2">
        <f>ABS(Table72[[#This Row],[Pd1 Simulation                          ]]-Table72[[#This Row],[Pd1 Analytic]])</f>
        <v>4.1285999999999823E-3</v>
      </c>
      <c r="M52" s="2">
        <f>100*IF(Table72[[#This Row],[Pd1 Analytic]]&gt;0,Table72[[#This Row],[Pd1 Simulation                          ]]/Table72[[#This Row],[Pd1 Analytic]],1)</f>
        <v>98.951074535038885</v>
      </c>
      <c r="N52" s="9">
        <v>0.35179080000000001</v>
      </c>
      <c r="O52" s="15">
        <v>0.35004279999999999</v>
      </c>
      <c r="P52" s="2">
        <f>ABS(Table723[[#This Row],[Pd2 Analytic]]-Table723[[#This Row],[Pd2 Simulation                          ]])</f>
        <v>1.7480000000000273E-3</v>
      </c>
      <c r="Q52" s="2">
        <f>100*IF(Table723[[#This Row],[Pd2 Analytic]]&gt;0,Table723[[#This Row],[Pd2 Simulation                          ]]/Table723[[#This Row],[Pd2 Analytic]],1)</f>
        <v>100.49936750591644</v>
      </c>
    </row>
    <row r="53" spans="1:17" x14ac:dyDescent="0.25">
      <c r="A53" s="1">
        <v>5.2</v>
      </c>
      <c r="B53" s="6">
        <v>6.8490099999999998E-2</v>
      </c>
      <c r="C53" s="3">
        <v>6.2144350000000001E-2</v>
      </c>
      <c r="D53" s="2">
        <f>ABS(Table6[[#This Row],[Pb Analytic]]-Table6[[#This Row],[Pb Simulation                           ]])</f>
        <v>6.3457499999999972E-3</v>
      </c>
      <c r="E53" s="2">
        <f>100*IF(Table6[[#This Row],[Pb Simulation                           ]]&gt;0,Table6[[#This Row],[Absolute Error]]/Table6[[#This Row],[Pb Simulation                           ]],1)</f>
        <v>9.2652076723497228</v>
      </c>
      <c r="F53" s="7">
        <v>0.73945470000000002</v>
      </c>
      <c r="G53" s="11">
        <v>0.74219610000000003</v>
      </c>
      <c r="H53" s="2">
        <f>ABS(Table7[[#This Row],[Pd Analytic]]-Table7[[#This Row],[Pd Simulation                           ]])</f>
        <v>2.7414000000000049E-3</v>
      </c>
      <c r="I53" s="2">
        <f>100*IF(Table7[[#This Row],[Pd Analytic]]&gt;0,Table7[[#This Row],[Absolute Error]]/Table7[[#This Row],[Pd Analytic]],1)</f>
        <v>0.36936329899874237</v>
      </c>
      <c r="J53" s="8">
        <v>0.3884244</v>
      </c>
      <c r="K53" s="13">
        <v>0.39266899999999999</v>
      </c>
      <c r="L53" s="2">
        <f>ABS(Table72[[#This Row],[Pd1 Simulation                          ]]-Table72[[#This Row],[Pd1 Analytic]])</f>
        <v>4.2445999999999873E-3</v>
      </c>
      <c r="M53" s="2">
        <f>100*IF(Table72[[#This Row],[Pd1 Analytic]]&gt;0,Table72[[#This Row],[Pd1 Simulation                          ]]/Table72[[#This Row],[Pd1 Analytic]],1)</f>
        <v>98.919038681433975</v>
      </c>
      <c r="N53" s="9">
        <v>0.35103030000000002</v>
      </c>
      <c r="O53" s="15">
        <v>0.34952689999999997</v>
      </c>
      <c r="P53" s="2">
        <f>ABS(Table723[[#This Row],[Pd2 Analytic]]-Table723[[#This Row],[Pd2 Simulation                          ]])</f>
        <v>1.5034000000000436E-3</v>
      </c>
      <c r="Q53" s="2">
        <f>100*IF(Table723[[#This Row],[Pd2 Analytic]]&gt;0,Table723[[#This Row],[Pd2 Simulation                          ]]/Table723[[#This Row],[Pd2 Analytic]],1)</f>
        <v>100.43012426225279</v>
      </c>
    </row>
    <row r="54" spans="1:17" x14ac:dyDescent="0.25">
      <c r="A54" s="1">
        <v>5.3</v>
      </c>
      <c r="B54" s="6">
        <v>7.41893E-2</v>
      </c>
      <c r="C54" s="3">
        <v>6.7640790000000006E-2</v>
      </c>
      <c r="D54" s="2">
        <f>ABS(Table6[[#This Row],[Pb Analytic]]-Table6[[#This Row],[Pb Simulation                           ]])</f>
        <v>6.5485099999999935E-3</v>
      </c>
      <c r="E54" s="2">
        <f>100*IF(Table6[[#This Row],[Pb Simulation                           ]]&gt;0,Table6[[#This Row],[Absolute Error]]/Table6[[#This Row],[Pb Simulation                           ]],1)</f>
        <v>8.8267580365362566</v>
      </c>
      <c r="F54" s="7">
        <v>0.73734750000000004</v>
      </c>
      <c r="G54" s="11">
        <v>0.7404056</v>
      </c>
      <c r="H54" s="2">
        <f>ABS(Table7[[#This Row],[Pd Analytic]]-Table7[[#This Row],[Pd Simulation                           ]])</f>
        <v>3.0580999999999525E-3</v>
      </c>
      <c r="I54" s="2">
        <f>100*IF(Table7[[#This Row],[Pd Analytic]]&gt;0,Table7[[#This Row],[Absolute Error]]/Table7[[#This Row],[Pd Analytic]],1)</f>
        <v>0.41303037146125748</v>
      </c>
      <c r="J54" s="8">
        <v>0.38725150000000003</v>
      </c>
      <c r="K54" s="13">
        <v>0.3915612</v>
      </c>
      <c r="L54" s="2">
        <f>ABS(Table72[[#This Row],[Pd1 Simulation                          ]]-Table72[[#This Row],[Pd1 Analytic]])</f>
        <v>4.3096999999999719E-3</v>
      </c>
      <c r="M54" s="2">
        <f>100*IF(Table72[[#This Row],[Pd1 Analytic]]&gt;0,Table72[[#This Row],[Pd1 Simulation                          ]]/Table72[[#This Row],[Pd1 Analytic]],1)</f>
        <v>98.899354685806458</v>
      </c>
      <c r="N54" s="9">
        <v>0.35009600000000002</v>
      </c>
      <c r="O54" s="15">
        <v>0.3488446</v>
      </c>
      <c r="P54" s="2">
        <f>ABS(Table723[[#This Row],[Pd2 Analytic]]-Table723[[#This Row],[Pd2 Simulation                          ]])</f>
        <v>1.2514000000000136E-3</v>
      </c>
      <c r="Q54" s="2">
        <f>100*IF(Table723[[#This Row],[Pd2 Analytic]]&gt;0,Table723[[#This Row],[Pd2 Simulation                          ]]/Table723[[#This Row],[Pd2 Analytic]],1)</f>
        <v>100.35872706643589</v>
      </c>
    </row>
    <row r="55" spans="1:17" x14ac:dyDescent="0.25">
      <c r="A55" s="1">
        <v>5.4</v>
      </c>
      <c r="B55" s="6">
        <v>8.0090400000000006E-2</v>
      </c>
      <c r="C55" s="3">
        <v>7.3325929999999997E-2</v>
      </c>
      <c r="D55" s="2">
        <f>ABS(Table6[[#This Row],[Pb Analytic]]-Table6[[#This Row],[Pb Simulation                           ]])</f>
        <v>6.7644700000000085E-3</v>
      </c>
      <c r="E55" s="2">
        <f>100*IF(Table6[[#This Row],[Pb Simulation                           ]]&gt;0,Table6[[#This Row],[Absolute Error]]/Table6[[#This Row],[Pb Simulation                           ]],1)</f>
        <v>8.4460434708779175</v>
      </c>
      <c r="F55" s="7">
        <v>0.7348884</v>
      </c>
      <c r="G55" s="11">
        <v>0.73829449999999996</v>
      </c>
      <c r="H55" s="2">
        <f>ABS(Table7[[#This Row],[Pd Analytic]]-Table7[[#This Row],[Pd Simulation                           ]])</f>
        <v>3.4060999999999675E-3</v>
      </c>
      <c r="I55" s="2">
        <f>100*IF(Table7[[#This Row],[Pd Analytic]]&gt;0,Table7[[#This Row],[Absolute Error]]/Table7[[#This Row],[Pd Analytic]],1)</f>
        <v>0.46134706407808368</v>
      </c>
      <c r="J55" s="8">
        <v>0.38588349999999999</v>
      </c>
      <c r="K55" s="13">
        <v>0.39028960000000001</v>
      </c>
      <c r="L55" s="2">
        <f>ABS(Table72[[#This Row],[Pd1 Simulation                          ]]-Table72[[#This Row],[Pd1 Analytic]])</f>
        <v>4.4061000000000239E-3</v>
      </c>
      <c r="M55" s="2">
        <f>100*IF(Table72[[#This Row],[Pd1 Analytic]]&gt;0,Table72[[#This Row],[Pd1 Simulation                          ]]/Table72[[#This Row],[Pd1 Analytic]],1)</f>
        <v>98.871069072811565</v>
      </c>
      <c r="N55" s="9">
        <v>0.34900490000000001</v>
      </c>
      <c r="O55" s="15">
        <v>0.34800490000000001</v>
      </c>
      <c r="P55" s="2">
        <f>ABS(Table723[[#This Row],[Pd2 Analytic]]-Table723[[#This Row],[Pd2 Simulation                          ]])</f>
        <v>1.0000000000000009E-3</v>
      </c>
      <c r="Q55" s="2">
        <f>100*IF(Table723[[#This Row],[Pd2 Analytic]]&gt;0,Table723[[#This Row],[Pd2 Simulation                          ]]/Table723[[#This Row],[Pd2 Analytic]],1)</f>
        <v>100.28735227578692</v>
      </c>
    </row>
    <row r="56" spans="1:17" x14ac:dyDescent="0.25">
      <c r="A56" s="1">
        <v>5.5</v>
      </c>
      <c r="B56" s="6">
        <v>8.6132899999999998E-2</v>
      </c>
      <c r="C56" s="3">
        <v>7.9185829999999999E-2</v>
      </c>
      <c r="D56" s="2">
        <f>ABS(Table6[[#This Row],[Pb Analytic]]-Table6[[#This Row],[Pb Simulation                           ]])</f>
        <v>6.9470699999999996E-3</v>
      </c>
      <c r="E56" s="2">
        <f>100*IF(Table6[[#This Row],[Pb Simulation                           ]]&gt;0,Table6[[#This Row],[Absolute Error]]/Table6[[#This Row],[Pb Simulation                           ]],1)</f>
        <v>8.0655243234582841</v>
      </c>
      <c r="F56" s="7">
        <v>0.73219520000000005</v>
      </c>
      <c r="G56" s="11">
        <v>0.73588279999999995</v>
      </c>
      <c r="H56" s="2">
        <f>ABS(Table7[[#This Row],[Pd Analytic]]-Table7[[#This Row],[Pd Simulation                           ]])</f>
        <v>3.6875999999999021E-3</v>
      </c>
      <c r="I56" s="2">
        <f>100*IF(Table7[[#This Row],[Pd Analytic]]&gt;0,Table7[[#This Row],[Absolute Error]]/Table7[[#This Row],[Pd Analytic]],1)</f>
        <v>0.50111240539932478</v>
      </c>
      <c r="J56" s="8">
        <v>0.38436930000000002</v>
      </c>
      <c r="K56" s="13">
        <v>0.38886569999999998</v>
      </c>
      <c r="L56" s="2">
        <f>ABS(Table72[[#This Row],[Pd1 Simulation                          ]]-Table72[[#This Row],[Pd1 Analytic]])</f>
        <v>4.496399999999956E-3</v>
      </c>
      <c r="M56" s="2">
        <f>100*IF(Table72[[#This Row],[Pd1 Analytic]]&gt;0,Table72[[#This Row],[Pd1 Simulation                          ]]/Table72[[#This Row],[Pd1 Analytic]],1)</f>
        <v>98.843713909455118</v>
      </c>
      <c r="N56" s="9">
        <v>0.34782590000000002</v>
      </c>
      <c r="O56" s="15">
        <v>0.34701700000000002</v>
      </c>
      <c r="P56" s="2">
        <f>ABS(Table723[[#This Row],[Pd2 Analytic]]-Table723[[#This Row],[Pd2 Simulation                          ]])</f>
        <v>8.0890000000000128E-4</v>
      </c>
      <c r="Q56" s="2">
        <f>100*IF(Table723[[#This Row],[Pd2 Analytic]]&gt;0,Table723[[#This Row],[Pd2 Simulation                          ]]/Table723[[#This Row],[Pd2 Analytic]],1)</f>
        <v>100.2331009719985</v>
      </c>
    </row>
    <row r="57" spans="1:17" x14ac:dyDescent="0.25">
      <c r="A57" s="1">
        <v>5.6</v>
      </c>
      <c r="B57" s="6">
        <v>9.2382800000000001E-2</v>
      </c>
      <c r="C57" s="3">
        <v>8.5206279999999995E-2</v>
      </c>
      <c r="D57" s="2">
        <f>ABS(Table6[[#This Row],[Pb Analytic]]-Table6[[#This Row],[Pb Simulation                           ]])</f>
        <v>7.1765200000000057E-3</v>
      </c>
      <c r="E57" s="2">
        <f>100*IF(Table6[[#This Row],[Pb Simulation                           ]]&gt;0,Table6[[#This Row],[Absolute Error]]/Table6[[#This Row],[Pb Simulation                           ]],1)</f>
        <v>7.7682425732928699</v>
      </c>
      <c r="F57" s="7">
        <v>0.72914199999999996</v>
      </c>
      <c r="G57" s="11">
        <v>0.73319069999999997</v>
      </c>
      <c r="H57" s="2">
        <f>ABS(Table7[[#This Row],[Pd Analytic]]-Table7[[#This Row],[Pd Simulation                           ]])</f>
        <v>4.0487000000000162E-3</v>
      </c>
      <c r="I57" s="2">
        <f>100*IF(Table7[[#This Row],[Pd Analytic]]&gt;0,Table7[[#This Row],[Absolute Error]]/Table7[[#This Row],[Pd Analytic]],1)</f>
        <v>0.55220285800133806</v>
      </c>
      <c r="J57" s="8">
        <v>0.3826677</v>
      </c>
      <c r="K57" s="13">
        <v>0.38729980000000003</v>
      </c>
      <c r="L57" s="2">
        <f>ABS(Table72[[#This Row],[Pd1 Simulation                          ]]-Table72[[#This Row],[Pd1 Analytic]])</f>
        <v>4.6321000000000279E-3</v>
      </c>
      <c r="M57" s="2">
        <f>100*IF(Table72[[#This Row],[Pd1 Analytic]]&gt;0,Table72[[#This Row],[Pd1 Simulation                          ]]/Table72[[#This Row],[Pd1 Analytic]],1)</f>
        <v>98.804001447973889</v>
      </c>
      <c r="N57" s="9">
        <v>0.34647430000000001</v>
      </c>
      <c r="O57" s="15">
        <v>0.3458909</v>
      </c>
      <c r="P57" s="2">
        <f>ABS(Table723[[#This Row],[Pd2 Analytic]]-Table723[[#This Row],[Pd2 Simulation                          ]])</f>
        <v>5.8340000000001169E-4</v>
      </c>
      <c r="Q57" s="2">
        <f>100*IF(Table723[[#This Row],[Pd2 Analytic]]&gt;0,Table723[[#This Row],[Pd2 Simulation                          ]]/Table723[[#This Row],[Pd2 Analytic]],1)</f>
        <v>100.16866590014367</v>
      </c>
    </row>
    <row r="58" spans="1:17" x14ac:dyDescent="0.25">
      <c r="A58" s="1">
        <v>5.7</v>
      </c>
      <c r="B58" s="6">
        <v>9.8660499999999998E-2</v>
      </c>
      <c r="C58" s="3">
        <v>9.1373010000000005E-2</v>
      </c>
      <c r="D58" s="2">
        <f>ABS(Table6[[#This Row],[Pb Analytic]]-Table6[[#This Row],[Pb Simulation                           ]])</f>
        <v>7.2874899999999937E-3</v>
      </c>
      <c r="E58" s="2">
        <f>100*IF(Table6[[#This Row],[Pb Simulation                           ]]&gt;0,Table6[[#This Row],[Absolute Error]]/Table6[[#This Row],[Pb Simulation                           ]],1)</f>
        <v>7.3864312465474979</v>
      </c>
      <c r="F58" s="7">
        <v>0.72596360000000004</v>
      </c>
      <c r="G58" s="11">
        <v>0.73023800000000005</v>
      </c>
      <c r="H58" s="2">
        <f>ABS(Table7[[#This Row],[Pd Analytic]]-Table7[[#This Row],[Pd Simulation                           ]])</f>
        <v>4.2744000000000115E-3</v>
      </c>
      <c r="I58" s="2">
        <f>100*IF(Table7[[#This Row],[Pd Analytic]]&gt;0,Table7[[#This Row],[Absolute Error]]/Table7[[#This Row],[Pd Analytic]],1)</f>
        <v>0.5853434085873388</v>
      </c>
      <c r="J58" s="8">
        <v>0.38098110000000002</v>
      </c>
      <c r="K58" s="13">
        <v>0.38560290000000003</v>
      </c>
      <c r="L58" s="2">
        <f>ABS(Table72[[#This Row],[Pd1 Simulation                          ]]-Table72[[#This Row],[Pd1 Analytic]])</f>
        <v>4.6218000000000092E-3</v>
      </c>
      <c r="M58" s="2">
        <f>100*IF(Table72[[#This Row],[Pd1 Analytic]]&gt;0,Table72[[#This Row],[Pd1 Simulation                          ]]/Table72[[#This Row],[Pd1 Analytic]],1)</f>
        <v>98.80140942923407</v>
      </c>
      <c r="N58" s="9">
        <v>0.34498250000000003</v>
      </c>
      <c r="O58" s="15">
        <v>0.34463539999999998</v>
      </c>
      <c r="P58" s="2">
        <f>ABS(Table723[[#This Row],[Pd2 Analytic]]-Table723[[#This Row],[Pd2 Simulation                          ]])</f>
        <v>3.471000000000446E-4</v>
      </c>
      <c r="Q58" s="2">
        <f>100*IF(Table723[[#This Row],[Pd2 Analytic]]&gt;0,Table723[[#This Row],[Pd2 Simulation                          ]]/Table723[[#This Row],[Pd2 Analytic]],1)</f>
        <v>100.10071513257199</v>
      </c>
    </row>
    <row r="59" spans="1:17" x14ac:dyDescent="0.25">
      <c r="A59" s="1">
        <v>5.8</v>
      </c>
      <c r="B59" s="6">
        <v>0.10511719999999999</v>
      </c>
      <c r="C59" s="3">
        <v>9.7671809999999998E-2</v>
      </c>
      <c r="D59" s="2">
        <f>ABS(Table6[[#This Row],[Pb Analytic]]-Table6[[#This Row],[Pb Simulation                           ]])</f>
        <v>7.4453899999999962E-3</v>
      </c>
      <c r="E59" s="2">
        <f>100*IF(Table6[[#This Row],[Pb Simulation                           ]]&gt;0,Table6[[#This Row],[Absolute Error]]/Table6[[#This Row],[Pb Simulation                           ]],1)</f>
        <v>7.0829417069708827</v>
      </c>
      <c r="F59" s="7">
        <v>0.72256129999999996</v>
      </c>
      <c r="G59" s="11">
        <v>0.72704460000000004</v>
      </c>
      <c r="H59" s="2">
        <f>ABS(Table7[[#This Row],[Pd Analytic]]-Table7[[#This Row],[Pd Simulation                           ]])</f>
        <v>4.4833000000000789E-3</v>
      </c>
      <c r="I59" s="2">
        <f>100*IF(Table7[[#This Row],[Pd Analytic]]&gt;0,Table7[[#This Row],[Absolute Error]]/Table7[[#This Row],[Pd Analytic]],1)</f>
        <v>0.61664717680319459</v>
      </c>
      <c r="J59" s="8">
        <v>0.37906509999999999</v>
      </c>
      <c r="K59" s="13">
        <v>0.38378469999999998</v>
      </c>
      <c r="L59" s="2">
        <f>ABS(Table72[[#This Row],[Pd1 Simulation                          ]]-Table72[[#This Row],[Pd1 Analytic]])</f>
        <v>4.7195999999999905E-3</v>
      </c>
      <c r="M59" s="2">
        <f>100*IF(Table72[[#This Row],[Pd1 Analytic]]&gt;0,Table72[[#This Row],[Pd1 Simulation                          ]]/Table72[[#This Row],[Pd1 Analytic]],1)</f>
        <v>98.770248006238916</v>
      </c>
      <c r="N59" s="9">
        <v>0.34349619999999997</v>
      </c>
      <c r="O59" s="15">
        <v>0.3432598</v>
      </c>
      <c r="P59" s="2">
        <f>ABS(Table723[[#This Row],[Pd2 Analytic]]-Table723[[#This Row],[Pd2 Simulation                          ]])</f>
        <v>2.3639999999996997E-4</v>
      </c>
      <c r="Q59" s="2">
        <f>100*IF(Table723[[#This Row],[Pd2 Analytic]]&gt;0,Table723[[#This Row],[Pd2 Simulation                          ]]/Table723[[#This Row],[Pd2 Analytic]],1)</f>
        <v>100.06886911895887</v>
      </c>
    </row>
    <row r="60" spans="1:17" x14ac:dyDescent="0.25">
      <c r="A60" s="1">
        <v>5.9</v>
      </c>
      <c r="B60" s="6">
        <v>0.111651</v>
      </c>
      <c r="C60" s="3">
        <v>0.10408870000000001</v>
      </c>
      <c r="D60" s="2">
        <f>ABS(Table6[[#This Row],[Pb Analytic]]-Table6[[#This Row],[Pb Simulation                           ]])</f>
        <v>7.562299999999994E-3</v>
      </c>
      <c r="E60" s="2">
        <f>100*IF(Table6[[#This Row],[Pb Simulation                           ]]&gt;0,Table6[[#This Row],[Absolute Error]]/Table6[[#This Row],[Pb Simulation                           ]],1)</f>
        <v>6.7731592193531576</v>
      </c>
      <c r="F60" s="7">
        <v>0.71886649999999996</v>
      </c>
      <c r="G60" s="11">
        <v>0.72362930000000003</v>
      </c>
      <c r="H60" s="2">
        <f>ABS(Table7[[#This Row],[Pd Analytic]]-Table7[[#This Row],[Pd Simulation                           ]])</f>
        <v>4.762800000000067E-3</v>
      </c>
      <c r="I60" s="2">
        <f>100*IF(Table7[[#This Row],[Pd Analytic]]&gt;0,Table7[[#This Row],[Absolute Error]]/Table7[[#This Row],[Pd Analytic]],1)</f>
        <v>0.65818230411621892</v>
      </c>
      <c r="J60" s="8">
        <v>0.37709429999999999</v>
      </c>
      <c r="K60" s="13">
        <v>0.38185590000000003</v>
      </c>
      <c r="L60" s="2">
        <f>ABS(Table72[[#This Row],[Pd1 Simulation                          ]]-Table72[[#This Row],[Pd1 Analytic]])</f>
        <v>4.7616000000000325E-3</v>
      </c>
      <c r="M60" s="2">
        <f>100*IF(Table72[[#This Row],[Pd1 Analytic]]&gt;0,Table72[[#This Row],[Pd1 Simulation                          ]]/Table72[[#This Row],[Pd1 Analytic]],1)</f>
        <v>98.753037467798706</v>
      </c>
      <c r="N60" s="9">
        <v>0.34177220000000003</v>
      </c>
      <c r="O60" s="15">
        <v>0.3417734</v>
      </c>
      <c r="P60" s="2">
        <f>ABS(Table723[[#This Row],[Pd2 Analytic]]-Table723[[#This Row],[Pd2 Simulation                          ]])</f>
        <v>1.1999999999789956E-6</v>
      </c>
      <c r="Q60" s="2">
        <f>100*IF(Table723[[#This Row],[Pd2 Analytic]]&gt;0,Table723[[#This Row],[Pd2 Simulation                          ]]/Table723[[#This Row],[Pd2 Analytic]],1)</f>
        <v>99.999648890171102</v>
      </c>
    </row>
    <row r="61" spans="1:17" x14ac:dyDescent="0.25">
      <c r="A61" s="1">
        <v>6</v>
      </c>
      <c r="B61" s="6">
        <v>0.1182581</v>
      </c>
      <c r="C61" s="3">
        <v>0.11060979999999999</v>
      </c>
      <c r="D61" s="2">
        <f>ABS(Table6[[#This Row],[Pb Analytic]]-Table6[[#This Row],[Pb Simulation                           ]])</f>
        <v>7.6483000000000106E-3</v>
      </c>
      <c r="E61" s="2">
        <f>100*IF(Table6[[#This Row],[Pb Simulation                           ]]&gt;0,Table6[[#This Row],[Absolute Error]]/Table6[[#This Row],[Pb Simulation                           ]],1)</f>
        <v>6.4674639622994201</v>
      </c>
      <c r="F61" s="7">
        <v>0.71500379999999997</v>
      </c>
      <c r="G61" s="11">
        <v>0.72001079999999995</v>
      </c>
      <c r="H61" s="2">
        <f>ABS(Table7[[#This Row],[Pd Analytic]]-Table7[[#This Row],[Pd Simulation                           ]])</f>
        <v>5.0069999999999837E-3</v>
      </c>
      <c r="I61" s="2">
        <f>100*IF(Table7[[#This Row],[Pd Analytic]]&gt;0,Table7[[#This Row],[Absolute Error]]/Table7[[#This Row],[Pd Analytic]],1)</f>
        <v>0.69540623557313086</v>
      </c>
      <c r="J61" s="8">
        <v>0.3750095</v>
      </c>
      <c r="K61" s="13">
        <v>0.37982589999999999</v>
      </c>
      <c r="L61" s="2">
        <f>ABS(Table72[[#This Row],[Pd1 Simulation                          ]]-Table72[[#This Row],[Pd1 Analytic]])</f>
        <v>4.8163999999999985E-3</v>
      </c>
      <c r="M61" s="2">
        <f>100*IF(Table72[[#This Row],[Pd1 Analytic]]&gt;0,Table72[[#This Row],[Pd1 Simulation                          ]]/Table72[[#This Row],[Pd1 Analytic]],1)</f>
        <v>98.731945346539035</v>
      </c>
      <c r="N61" s="9">
        <v>0.33999430000000003</v>
      </c>
      <c r="O61" s="15">
        <v>0.34018490000000001</v>
      </c>
      <c r="P61" s="2">
        <f>ABS(Table723[[#This Row],[Pd2 Analytic]]-Table723[[#This Row],[Pd2 Simulation                          ]])</f>
        <v>1.9059999999998523E-4</v>
      </c>
      <c r="Q61" s="2">
        <f>100*IF(Table723[[#This Row],[Pd2 Analytic]]&gt;0,Table723[[#This Row],[Pd2 Simulation                          ]]/Table723[[#This Row],[Pd2 Analytic]],1)</f>
        <v>99.94397164600781</v>
      </c>
    </row>
    <row r="62" spans="1:17" x14ac:dyDescent="0.25">
      <c r="A62" s="1">
        <v>6.1</v>
      </c>
      <c r="B62" s="6">
        <v>0.1249474</v>
      </c>
      <c r="C62" s="3">
        <v>0.11722200000000001</v>
      </c>
      <c r="D62" s="2">
        <f>ABS(Table6[[#This Row],[Pb Analytic]]-Table6[[#This Row],[Pb Simulation                           ]])</f>
        <v>7.7253999999999934E-3</v>
      </c>
      <c r="E62" s="2">
        <f>100*IF(Table6[[#This Row],[Pb Simulation                           ]]&gt;0,Table6[[#This Row],[Absolute Error]]/Table6[[#This Row],[Pb Simulation                           ]],1)</f>
        <v>6.1829217734822759</v>
      </c>
      <c r="F62" s="7">
        <v>0.71110530000000005</v>
      </c>
      <c r="G62" s="11">
        <v>0.71620680000000003</v>
      </c>
      <c r="H62" s="2">
        <f>ABS(Table7[[#This Row],[Pd Analytic]]-Table7[[#This Row],[Pd Simulation                           ]])</f>
        <v>5.101499999999981E-3</v>
      </c>
      <c r="I62" s="2">
        <f>100*IF(Table7[[#This Row],[Pd Analytic]]&gt;0,Table7[[#This Row],[Absolute Error]]/Table7[[#This Row],[Pd Analytic]],1)</f>
        <v>0.71229427031410208</v>
      </c>
      <c r="J62" s="8">
        <v>0.37294490000000002</v>
      </c>
      <c r="K62" s="13">
        <v>0.37770399999999998</v>
      </c>
      <c r="L62" s="2">
        <f>ABS(Table72[[#This Row],[Pd1 Simulation                          ]]-Table72[[#This Row],[Pd1 Analytic]])</f>
        <v>4.7590999999999606E-3</v>
      </c>
      <c r="M62" s="2">
        <f>100*IF(Table72[[#This Row],[Pd1 Analytic]]&gt;0,Table72[[#This Row],[Pd1 Simulation                          ]]/Table72[[#This Row],[Pd1 Analytic]],1)</f>
        <v>98.739992163175401</v>
      </c>
      <c r="N62" s="9">
        <v>0.33816040000000003</v>
      </c>
      <c r="O62" s="15">
        <v>0.33850279999999999</v>
      </c>
      <c r="P62" s="2">
        <f>ABS(Table723[[#This Row],[Pd2 Analytic]]-Table723[[#This Row],[Pd2 Simulation                          ]])</f>
        <v>3.4239999999996495E-4</v>
      </c>
      <c r="Q62" s="2">
        <f>100*IF(Table723[[#This Row],[Pd2 Analytic]]&gt;0,Table723[[#This Row],[Pd2 Simulation                          ]]/Table723[[#This Row],[Pd2 Analytic]],1)</f>
        <v>99.898848694900025</v>
      </c>
    </row>
    <row r="63" spans="1:17" x14ac:dyDescent="0.25">
      <c r="A63" s="1">
        <v>6.2</v>
      </c>
      <c r="B63" s="6">
        <v>0.13175970000000001</v>
      </c>
      <c r="C63" s="3">
        <v>0.1239123</v>
      </c>
      <c r="D63" s="2">
        <f>ABS(Table6[[#This Row],[Pb Analytic]]-Table6[[#This Row],[Pb Simulation                           ]])</f>
        <v>7.8474000000000044E-3</v>
      </c>
      <c r="E63" s="2">
        <f>100*IF(Table6[[#This Row],[Pb Simulation                           ]]&gt;0,Table6[[#This Row],[Absolute Error]]/Table6[[#This Row],[Pb Simulation                           ]],1)</f>
        <v>5.9558423402603404</v>
      </c>
      <c r="F63" s="7">
        <v>0.70695010000000003</v>
      </c>
      <c r="G63" s="11">
        <v>0.71223460000000005</v>
      </c>
      <c r="H63" s="2">
        <f>ABS(Table7[[#This Row],[Pd Analytic]]-Table7[[#This Row],[Pd Simulation                           ]])</f>
        <v>5.2845000000000253E-3</v>
      </c>
      <c r="I63" s="2">
        <f>100*IF(Table7[[#This Row],[Pd Analytic]]&gt;0,Table7[[#This Row],[Absolute Error]]/Table7[[#This Row],[Pd Analytic]],1)</f>
        <v>0.74196058433555812</v>
      </c>
      <c r="J63" s="8">
        <v>0.37065520000000002</v>
      </c>
      <c r="K63" s="13">
        <v>0.37549919999999998</v>
      </c>
      <c r="L63" s="2">
        <f>ABS(Table72[[#This Row],[Pd1 Simulation                          ]]-Table72[[#This Row],[Pd1 Analytic]])</f>
        <v>4.8439999999999594E-3</v>
      </c>
      <c r="M63" s="2">
        <f>100*IF(Table72[[#This Row],[Pd1 Analytic]]&gt;0,Table72[[#This Row],[Pd1 Simulation                          ]]/Table72[[#This Row],[Pd1 Analytic]],1)</f>
        <v>98.709983936051003</v>
      </c>
      <c r="N63" s="9">
        <v>0.33629490000000001</v>
      </c>
      <c r="O63" s="15">
        <v>0.33673540000000002</v>
      </c>
      <c r="P63" s="2">
        <f>ABS(Table723[[#This Row],[Pd2 Analytic]]-Table723[[#This Row],[Pd2 Simulation                          ]])</f>
        <v>4.4050000000001033E-4</v>
      </c>
      <c r="Q63" s="2">
        <f>100*IF(Table723[[#This Row],[Pd2 Analytic]]&gt;0,Table723[[#This Row],[Pd2 Simulation                          ]]/Table723[[#This Row],[Pd2 Analytic]],1)</f>
        <v>99.869185122799678</v>
      </c>
    </row>
    <row r="64" spans="1:17" x14ac:dyDescent="0.25">
      <c r="A64" s="1">
        <v>6.3</v>
      </c>
      <c r="B64" s="6">
        <v>0.13862289999999999</v>
      </c>
      <c r="C64" s="3">
        <v>0.13066849999999999</v>
      </c>
      <c r="D64" s="2">
        <f>ABS(Table6[[#This Row],[Pb Analytic]]-Table6[[#This Row],[Pb Simulation                           ]])</f>
        <v>7.9544000000000004E-3</v>
      </c>
      <c r="E64" s="2">
        <f>100*IF(Table6[[#This Row],[Pb Simulation                           ]]&gt;0,Table6[[#This Row],[Absolute Error]]/Table6[[#This Row],[Pb Simulation                           ]],1)</f>
        <v>5.7381572597312571</v>
      </c>
      <c r="F64" s="7">
        <v>0.702677</v>
      </c>
      <c r="G64" s="11">
        <v>0.70811060000000003</v>
      </c>
      <c r="H64" s="2">
        <f>ABS(Table7[[#This Row],[Pd Analytic]]-Table7[[#This Row],[Pd Simulation                           ]])</f>
        <v>5.4336000000000384E-3</v>
      </c>
      <c r="I64" s="2">
        <f>100*IF(Table7[[#This Row],[Pd Analytic]]&gt;0,Table7[[#This Row],[Absolute Error]]/Table7[[#This Row],[Pd Analytic]],1)</f>
        <v>0.76733775768927037</v>
      </c>
      <c r="J64" s="8">
        <v>0.36834729999999999</v>
      </c>
      <c r="K64" s="13">
        <v>0.37322</v>
      </c>
      <c r="L64" s="2">
        <f>ABS(Table72[[#This Row],[Pd1 Simulation                          ]]-Table72[[#This Row],[Pd1 Analytic]])</f>
        <v>4.8727000000000076E-3</v>
      </c>
      <c r="M64" s="2">
        <f>100*IF(Table72[[#This Row],[Pd1 Analytic]]&gt;0,Table72[[#This Row],[Pd1 Simulation                          ]]/Table72[[#This Row],[Pd1 Analytic]],1)</f>
        <v>98.694416162049194</v>
      </c>
      <c r="N64" s="9">
        <v>0.33432970000000001</v>
      </c>
      <c r="O64" s="15">
        <v>0.33489059999999998</v>
      </c>
      <c r="P64" s="2">
        <f>ABS(Table723[[#This Row],[Pd2 Analytic]]-Table723[[#This Row],[Pd2 Simulation                          ]])</f>
        <v>5.6089999999997531E-4</v>
      </c>
      <c r="Q64" s="2">
        <f>100*IF(Table723[[#This Row],[Pd2 Analytic]]&gt;0,Table723[[#This Row],[Pd2 Simulation                          ]]/Table723[[#This Row],[Pd2 Analytic]],1)</f>
        <v>99.83251246825084</v>
      </c>
    </row>
    <row r="65" spans="1:17" x14ac:dyDescent="0.25">
      <c r="A65" s="1">
        <v>6.4</v>
      </c>
      <c r="B65" s="6">
        <v>0.14552850000000001</v>
      </c>
      <c r="C65" s="3">
        <v>0.13747880000000001</v>
      </c>
      <c r="D65" s="2">
        <f>ABS(Table6[[#This Row],[Pb Analytic]]-Table6[[#This Row],[Pb Simulation                           ]])</f>
        <v>8.049699999999993E-3</v>
      </c>
      <c r="E65" s="2">
        <f>100*IF(Table6[[#This Row],[Pb Simulation                           ]]&gt;0,Table6[[#This Row],[Absolute Error]]/Table6[[#This Row],[Pb Simulation                           ]],1)</f>
        <v>5.5313564009798721</v>
      </c>
      <c r="F65" s="7">
        <v>0.69818409999999997</v>
      </c>
      <c r="G65" s="11">
        <v>0.70385050000000005</v>
      </c>
      <c r="H65" s="2">
        <f>ABS(Table7[[#This Row],[Pd Analytic]]-Table7[[#This Row],[Pd Simulation                           ]])</f>
        <v>5.6664000000000714E-3</v>
      </c>
      <c r="I65" s="2">
        <f>100*IF(Table7[[#This Row],[Pd Analytic]]&gt;0,Table7[[#This Row],[Absolute Error]]/Table7[[#This Row],[Pd Analytic]],1)</f>
        <v>0.80505732396298235</v>
      </c>
      <c r="J65" s="8">
        <v>0.36596489999999998</v>
      </c>
      <c r="K65" s="13">
        <v>0.37087439999999999</v>
      </c>
      <c r="L65" s="2">
        <f>ABS(Table72[[#This Row],[Pd1 Simulation                          ]]-Table72[[#This Row],[Pd1 Analytic]])</f>
        <v>4.9095000000000111E-3</v>
      </c>
      <c r="M65" s="2">
        <f>100*IF(Table72[[#This Row],[Pd1 Analytic]]&gt;0,Table72[[#This Row],[Pd1 Simulation                          ]]/Table72[[#This Row],[Pd1 Analytic]],1)</f>
        <v>98.676236483294616</v>
      </c>
      <c r="N65" s="9">
        <v>0.33221919999999999</v>
      </c>
      <c r="O65" s="15">
        <v>0.33297599999999999</v>
      </c>
      <c r="P65" s="2">
        <f>ABS(Table723[[#This Row],[Pd2 Analytic]]-Table723[[#This Row],[Pd2 Simulation                          ]])</f>
        <v>7.5680000000000192E-4</v>
      </c>
      <c r="Q65" s="2">
        <f>100*IF(Table723[[#This Row],[Pd2 Analytic]]&gt;0,Table723[[#This Row],[Pd2 Simulation                          ]]/Table723[[#This Row],[Pd2 Analytic]],1)</f>
        <v>99.772716351929276</v>
      </c>
    </row>
    <row r="66" spans="1:17" x14ac:dyDescent="0.25">
      <c r="A66" s="1">
        <v>6.5</v>
      </c>
      <c r="B66" s="6">
        <v>0.15237220000000001</v>
      </c>
      <c r="C66" s="3">
        <v>0.14433199999999999</v>
      </c>
      <c r="D66" s="2">
        <f>ABS(Table6[[#This Row],[Pb Analytic]]-Table6[[#This Row],[Pb Simulation                           ]])</f>
        <v>8.0402000000000251E-3</v>
      </c>
      <c r="E66" s="2">
        <f>100*IF(Table6[[#This Row],[Pb Simulation                           ]]&gt;0,Table6[[#This Row],[Absolute Error]]/Table6[[#This Row],[Pb Simulation                           ]],1)</f>
        <v>5.2766843295561952</v>
      </c>
      <c r="F66" s="7">
        <v>0.69374400000000003</v>
      </c>
      <c r="G66" s="11">
        <v>0.69946889999999995</v>
      </c>
      <c r="H66" s="2">
        <f>ABS(Table7[[#This Row],[Pd Analytic]]-Table7[[#This Row],[Pd Simulation                           ]])</f>
        <v>5.7248999999999217E-3</v>
      </c>
      <c r="I66" s="2">
        <f>100*IF(Table7[[#This Row],[Pd Analytic]]&gt;0,Table7[[#This Row],[Absolute Error]]/Table7[[#This Row],[Pd Analytic]],1)</f>
        <v>0.81846383734858297</v>
      </c>
      <c r="J66" s="8">
        <v>0.36358370000000001</v>
      </c>
      <c r="K66" s="13">
        <v>0.36847020000000003</v>
      </c>
      <c r="L66" s="2">
        <f>ABS(Table72[[#This Row],[Pd1 Simulation                          ]]-Table72[[#This Row],[Pd1 Analytic]])</f>
        <v>4.8865000000000158E-3</v>
      </c>
      <c r="M66" s="2">
        <f>100*IF(Table72[[#This Row],[Pd1 Analytic]]&gt;0,Table72[[#This Row],[Pd1 Simulation                          ]]/Table72[[#This Row],[Pd1 Analytic]],1)</f>
        <v>98.673841195298834</v>
      </c>
      <c r="N66" s="9">
        <v>0.33016030000000002</v>
      </c>
      <c r="O66" s="15">
        <v>0.33099879999999998</v>
      </c>
      <c r="P66" s="2">
        <f>ABS(Table723[[#This Row],[Pd2 Analytic]]-Table723[[#This Row],[Pd2 Simulation                          ]])</f>
        <v>8.3849999999996427E-4</v>
      </c>
      <c r="Q66" s="2">
        <f>100*IF(Table723[[#This Row],[Pd2 Analytic]]&gt;0,Table723[[#This Row],[Pd2 Simulation                          ]]/Table723[[#This Row],[Pd2 Analytic]],1)</f>
        <v>99.746675818764302</v>
      </c>
    </row>
    <row r="67" spans="1:17" x14ac:dyDescent="0.25">
      <c r="A67" s="1">
        <v>6.6</v>
      </c>
      <c r="B67" s="6">
        <v>0.1593281</v>
      </c>
      <c r="C67" s="3">
        <v>0.15121760000000001</v>
      </c>
      <c r="D67" s="2">
        <f>ABS(Table6[[#This Row],[Pb Analytic]]-Table6[[#This Row],[Pb Simulation                           ]])</f>
        <v>8.1104999999999927E-3</v>
      </c>
      <c r="E67" s="2">
        <f>100*IF(Table6[[#This Row],[Pb Simulation                           ]]&gt;0,Table6[[#This Row],[Absolute Error]]/Table6[[#This Row],[Pb Simulation                           ]],1)</f>
        <v>5.0904391629599504</v>
      </c>
      <c r="F67" s="7">
        <v>0.68912419999999996</v>
      </c>
      <c r="G67" s="11">
        <v>0.69497980000000004</v>
      </c>
      <c r="H67" s="2">
        <f>ABS(Table7[[#This Row],[Pd Analytic]]-Table7[[#This Row],[Pd Simulation                           ]])</f>
        <v>5.8556000000000719E-3</v>
      </c>
      <c r="I67" s="2">
        <f>100*IF(Table7[[#This Row],[Pd Analytic]]&gt;0,Table7[[#This Row],[Absolute Error]]/Table7[[#This Row],[Pd Analytic]],1)</f>
        <v>0.84255686280379249</v>
      </c>
      <c r="J67" s="8">
        <v>0.36109170000000002</v>
      </c>
      <c r="K67" s="13">
        <v>0.36601430000000001</v>
      </c>
      <c r="L67" s="2">
        <f>ABS(Table72[[#This Row],[Pd1 Simulation                          ]]-Table72[[#This Row],[Pd1 Analytic]])</f>
        <v>4.9225999999999992E-3</v>
      </c>
      <c r="M67" s="2">
        <f>100*IF(Table72[[#This Row],[Pd1 Analytic]]&gt;0,Table72[[#This Row],[Pd1 Simulation                          ]]/Table72[[#This Row],[Pd1 Analytic]],1)</f>
        <v>98.655079869830217</v>
      </c>
      <c r="N67" s="9">
        <v>0.3280325</v>
      </c>
      <c r="O67" s="15">
        <v>0.32896550000000002</v>
      </c>
      <c r="P67" s="2">
        <f>ABS(Table723[[#This Row],[Pd2 Analytic]]-Table723[[#This Row],[Pd2 Simulation                          ]])</f>
        <v>9.3300000000001715E-4</v>
      </c>
      <c r="Q67" s="2">
        <f>100*IF(Table723[[#This Row],[Pd2 Analytic]]&gt;0,Table723[[#This Row],[Pd2 Simulation                          ]]/Table723[[#This Row],[Pd2 Analytic]],1)</f>
        <v>99.716383632934154</v>
      </c>
    </row>
    <row r="68" spans="1:17" x14ac:dyDescent="0.25">
      <c r="A68" s="1">
        <v>6.7</v>
      </c>
      <c r="B68" s="6">
        <v>0.16624410000000001</v>
      </c>
      <c r="C68" s="3">
        <v>0.15812570000000001</v>
      </c>
      <c r="D68" s="2">
        <f>ABS(Table6[[#This Row],[Pb Analytic]]-Table6[[#This Row],[Pb Simulation                           ]])</f>
        <v>8.1183999999999978E-3</v>
      </c>
      <c r="E68" s="2">
        <f>100*IF(Table6[[#This Row],[Pb Simulation                           ]]&gt;0,Table6[[#This Row],[Absolute Error]]/Table6[[#This Row],[Pb Simulation                           ]],1)</f>
        <v>4.8834214266852163</v>
      </c>
      <c r="F68" s="7">
        <v>0.68443900000000002</v>
      </c>
      <c r="G68" s="11">
        <v>0.69039649999999997</v>
      </c>
      <c r="H68" s="2">
        <f>ABS(Table7[[#This Row],[Pd Analytic]]-Table7[[#This Row],[Pd Simulation                           ]])</f>
        <v>5.9574999999999489E-3</v>
      </c>
      <c r="I68" s="2">
        <f>100*IF(Table7[[#This Row],[Pd Analytic]]&gt;0,Table7[[#This Row],[Absolute Error]]/Table7[[#This Row],[Pd Analytic]],1)</f>
        <v>0.86290993653646109</v>
      </c>
      <c r="J68" s="8">
        <v>0.35859279999999999</v>
      </c>
      <c r="K68" s="13">
        <v>0.36351359999999999</v>
      </c>
      <c r="L68" s="2">
        <f>ABS(Table72[[#This Row],[Pd1 Simulation                          ]]-Table72[[#This Row],[Pd1 Analytic]])</f>
        <v>4.9208000000000029E-3</v>
      </c>
      <c r="M68" s="2">
        <f>100*IF(Table72[[#This Row],[Pd1 Analytic]]&gt;0,Table72[[#This Row],[Pd1 Simulation                          ]]/Table72[[#This Row],[Pd1 Analytic]],1)</f>
        <v>98.646322998644337</v>
      </c>
      <c r="N68" s="9">
        <v>0.32584619999999997</v>
      </c>
      <c r="O68" s="15">
        <v>0.32688289999999998</v>
      </c>
      <c r="P68" s="2">
        <f>ABS(Table723[[#This Row],[Pd2 Analytic]]-Table723[[#This Row],[Pd2 Simulation                          ]])</f>
        <v>1.0367000000000015E-3</v>
      </c>
      <c r="Q68" s="2">
        <f>100*IF(Table723[[#This Row],[Pd2 Analytic]]&gt;0,Table723[[#This Row],[Pd2 Simulation                          ]]/Table723[[#This Row],[Pd2 Analytic]],1)</f>
        <v>99.68285278917925</v>
      </c>
    </row>
    <row r="69" spans="1:17" x14ac:dyDescent="0.25">
      <c r="A69" s="1">
        <v>6.8</v>
      </c>
      <c r="B69" s="6">
        <v>0.17317949999999999</v>
      </c>
      <c r="C69" s="3">
        <v>0.17197309999999999</v>
      </c>
      <c r="D69" s="2">
        <f>ABS(Table6[[#This Row],[Pb Analytic]]-Table6[[#This Row],[Pb Simulation                           ]])</f>
        <v>1.2063999999999964E-3</v>
      </c>
      <c r="E69" s="2">
        <f>100*IF(Table6[[#This Row],[Pb Simulation                           ]]&gt;0,Table6[[#This Row],[Absolute Error]]/Table6[[#This Row],[Pb Simulation                           ]],1)</f>
        <v>0.69661824869571543</v>
      </c>
      <c r="F69" s="7">
        <v>0.67971020000000004</v>
      </c>
      <c r="G69" s="11">
        <v>0.68099560000000003</v>
      </c>
      <c r="H69" s="2">
        <f>ABS(Table7[[#This Row],[Pd Analytic]]-Table7[[#This Row],[Pd Simulation                           ]])</f>
        <v>1.2853999999999921E-3</v>
      </c>
      <c r="I69" s="2">
        <f>100*IF(Table7[[#This Row],[Pd Analytic]]&gt;0,Table7[[#This Row],[Absolute Error]]/Table7[[#This Row],[Pd Analytic]],1)</f>
        <v>0.1887530550858173</v>
      </c>
      <c r="J69" s="8">
        <v>0.35604209999999997</v>
      </c>
      <c r="K69" s="13">
        <v>0.35840280000000002</v>
      </c>
      <c r="L69" s="2">
        <f>ABS(Table72[[#This Row],[Pd1 Simulation                          ]]-Table72[[#This Row],[Pd1 Analytic]])</f>
        <v>2.3607000000000489E-3</v>
      </c>
      <c r="M69" s="2">
        <f>100*IF(Table72[[#This Row],[Pd1 Analytic]]&gt;0,Table72[[#This Row],[Pd1 Simulation                          ]]/Table72[[#This Row],[Pd1 Analytic]],1)</f>
        <v>99.341327690520259</v>
      </c>
      <c r="N69" s="9">
        <v>0.32366810000000001</v>
      </c>
      <c r="O69" s="15">
        <v>0.32259280000000001</v>
      </c>
      <c r="P69" s="2">
        <f>ABS(Table723[[#This Row],[Pd2 Analytic]]-Table723[[#This Row],[Pd2 Simulation                          ]])</f>
        <v>1.0753000000000013E-3</v>
      </c>
      <c r="Q69" s="2">
        <f>100*IF(Table723[[#This Row],[Pd2 Analytic]]&gt;0,Table723[[#This Row],[Pd2 Simulation                          ]]/Table723[[#This Row],[Pd2 Analytic]],1)</f>
        <v>100.33333044010901</v>
      </c>
    </row>
    <row r="70" spans="1:17" x14ac:dyDescent="0.25">
      <c r="A70" s="1">
        <v>6.9</v>
      </c>
      <c r="B70" s="6">
        <v>0.1801595</v>
      </c>
      <c r="C70" s="3">
        <v>0.17889569999999999</v>
      </c>
      <c r="D70" s="2">
        <f>ABS(Table6[[#This Row],[Pb Analytic]]-Table6[[#This Row],[Pb Simulation                           ]])</f>
        <v>1.2638000000000094E-3</v>
      </c>
      <c r="E70" s="2">
        <f>100*IF(Table6[[#This Row],[Pb Simulation                           ]]&gt;0,Table6[[#This Row],[Absolute Error]]/Table6[[#This Row],[Pb Simulation                           ]],1)</f>
        <v>0.70148951345891253</v>
      </c>
      <c r="F70" s="7">
        <v>0.67485150000000005</v>
      </c>
      <c r="G70" s="11">
        <v>0.67620040000000003</v>
      </c>
      <c r="H70" s="2">
        <f>ABS(Table7[[#This Row],[Pd Analytic]]-Table7[[#This Row],[Pd Simulation                           ]])</f>
        <v>1.3488999999999862E-3</v>
      </c>
      <c r="I70" s="2">
        <f>100*IF(Table7[[#This Row],[Pd Analytic]]&gt;0,Table7[[#This Row],[Absolute Error]]/Table7[[#This Row],[Pd Analytic]],1)</f>
        <v>0.19948228365437021</v>
      </c>
      <c r="J70" s="8">
        <v>0.35344249999999999</v>
      </c>
      <c r="K70" s="13">
        <v>0.35580410000000001</v>
      </c>
      <c r="L70" s="2">
        <f>ABS(Table72[[#This Row],[Pd1 Simulation                          ]]-Table72[[#This Row],[Pd1 Analytic]])</f>
        <v>2.3616000000000192E-3</v>
      </c>
      <c r="M70" s="2">
        <f>100*IF(Table72[[#This Row],[Pd1 Analytic]]&gt;0,Table72[[#This Row],[Pd1 Simulation                          ]]/Table72[[#This Row],[Pd1 Analytic]],1)</f>
        <v>99.336263972225154</v>
      </c>
      <c r="N70" s="9">
        <v>0.321409</v>
      </c>
      <c r="O70" s="15">
        <v>0.32039640000000003</v>
      </c>
      <c r="P70" s="2">
        <f>ABS(Table723[[#This Row],[Pd2 Analytic]]-Table723[[#This Row],[Pd2 Simulation                          ]])</f>
        <v>1.0125999999999746E-3</v>
      </c>
      <c r="Q70" s="2">
        <f>100*IF(Table723[[#This Row],[Pd2 Analytic]]&gt;0,Table723[[#This Row],[Pd2 Simulation                          ]]/Table723[[#This Row],[Pd2 Analytic]],1)</f>
        <v>100.31604599801996</v>
      </c>
    </row>
    <row r="71" spans="1:17" x14ac:dyDescent="0.25">
      <c r="A71" s="1">
        <v>7</v>
      </c>
      <c r="B71" s="6">
        <v>0.18708859999999999</v>
      </c>
      <c r="C71" s="3">
        <v>0.18580759999999999</v>
      </c>
      <c r="D71" s="2">
        <f>ABS(Table6[[#This Row],[Pb Analytic]]-Table6[[#This Row],[Pb Simulation                           ]])</f>
        <v>1.2810000000000044E-3</v>
      </c>
      <c r="E71" s="2">
        <f>100*IF(Table6[[#This Row],[Pb Simulation                           ]]&gt;0,Table6[[#This Row],[Absolute Error]]/Table6[[#This Row],[Pb Simulation                           ]],1)</f>
        <v>0.68470232820172072</v>
      </c>
      <c r="F71" s="7">
        <v>0.66999489999999995</v>
      </c>
      <c r="G71" s="11">
        <v>0.6713557</v>
      </c>
      <c r="H71" s="2">
        <f>ABS(Table7[[#This Row],[Pd Analytic]]-Table7[[#This Row],[Pd Simulation                           ]])</f>
        <v>1.3608000000000509E-3</v>
      </c>
      <c r="I71" s="2">
        <f>100*IF(Table7[[#This Row],[Pd Analytic]]&gt;0,Table7[[#This Row],[Absolute Error]]/Table7[[#This Row],[Pd Analytic]],1)</f>
        <v>0.20269433923031424</v>
      </c>
      <c r="J71" s="8">
        <v>0.35082150000000001</v>
      </c>
      <c r="K71" s="13">
        <v>0.35318329999999998</v>
      </c>
      <c r="L71" s="2">
        <f>ABS(Table72[[#This Row],[Pd1 Simulation                          ]]-Table72[[#This Row],[Pd1 Analytic]])</f>
        <v>2.3617999999999695E-3</v>
      </c>
      <c r="M71" s="2">
        <f>100*IF(Table72[[#This Row],[Pd1 Analytic]]&gt;0,Table72[[#This Row],[Pd1 Simulation                          ]]/Table72[[#This Row],[Pd1 Analytic]],1)</f>
        <v>99.33128208496835</v>
      </c>
      <c r="N71" s="9">
        <v>0.3191734</v>
      </c>
      <c r="O71" s="15">
        <v>0.31817240000000002</v>
      </c>
      <c r="P71" s="2">
        <f>ABS(Table723[[#This Row],[Pd2 Analytic]]-Table723[[#This Row],[Pd2 Simulation                          ]])</f>
        <v>1.0009999999999741E-3</v>
      </c>
      <c r="Q71" s="2">
        <f>100*IF(Table723[[#This Row],[Pd2 Analytic]]&gt;0,Table723[[#This Row],[Pd2 Simulation                          ]]/Table723[[#This Row],[Pd2 Analytic]],1)</f>
        <v>100.31460931243564</v>
      </c>
    </row>
    <row r="72" spans="1:17" x14ac:dyDescent="0.25">
      <c r="A72" s="1">
        <v>7.1</v>
      </c>
      <c r="B72" s="6">
        <v>0.1939437</v>
      </c>
      <c r="C72" s="3">
        <v>0.19270180000000001</v>
      </c>
      <c r="D72" s="2">
        <f>ABS(Table6[[#This Row],[Pb Analytic]]-Table6[[#This Row],[Pb Simulation                           ]])</f>
        <v>1.2418999999999902E-3</v>
      </c>
      <c r="E72" s="2">
        <f>100*IF(Table6[[#This Row],[Pb Simulation                           ]]&gt;0,Table6[[#This Row],[Absolute Error]]/Table6[[#This Row],[Pb Simulation                           ]],1)</f>
        <v>0.64034046994049831</v>
      </c>
      <c r="F72" s="7">
        <v>0.665076</v>
      </c>
      <c r="G72" s="11">
        <v>0.66647069999999997</v>
      </c>
      <c r="H72" s="2">
        <f>ABS(Table7[[#This Row],[Pd Analytic]]-Table7[[#This Row],[Pd Simulation                           ]])</f>
        <v>1.394699999999971E-3</v>
      </c>
      <c r="I72" s="2">
        <f>100*IF(Table7[[#This Row],[Pd Analytic]]&gt;0,Table7[[#This Row],[Absolute Error]]/Table7[[#This Row],[Pd Analytic]],1)</f>
        <v>0.2092665138917541</v>
      </c>
      <c r="J72" s="8">
        <v>0.34822180000000003</v>
      </c>
      <c r="K72" s="13">
        <v>0.3505452</v>
      </c>
      <c r="L72" s="2">
        <f>ABS(Table72[[#This Row],[Pd1 Simulation                          ]]-Table72[[#This Row],[Pd1 Analytic]])</f>
        <v>2.3233999999999755E-3</v>
      </c>
      <c r="M72" s="2">
        <f>100*IF(Table72[[#This Row],[Pd1 Analytic]]&gt;0,Table72[[#This Row],[Pd1 Simulation                          ]]/Table72[[#This Row],[Pd1 Analytic]],1)</f>
        <v>99.337203875562992</v>
      </c>
      <c r="N72" s="9">
        <v>0.31685419999999997</v>
      </c>
      <c r="O72" s="15">
        <v>0.31592550000000003</v>
      </c>
      <c r="P72" s="2">
        <f>ABS(Table723[[#This Row],[Pd2 Analytic]]-Table723[[#This Row],[Pd2 Simulation                          ]])</f>
        <v>9.2869999999994901E-4</v>
      </c>
      <c r="Q72" s="2">
        <f>100*IF(Table723[[#This Row],[Pd2 Analytic]]&gt;0,Table723[[#This Row],[Pd2 Simulation                          ]]/Table723[[#This Row],[Pd2 Analytic]],1)</f>
        <v>100.29396170932702</v>
      </c>
    </row>
    <row r="73" spans="1:17" x14ac:dyDescent="0.25">
      <c r="A73" s="1">
        <v>7.2</v>
      </c>
      <c r="B73" s="6">
        <v>0.20089799999999999</v>
      </c>
      <c r="C73" s="3">
        <v>0.19957220000000001</v>
      </c>
      <c r="D73" s="2">
        <f>ABS(Table6[[#This Row],[Pb Analytic]]-Table6[[#This Row],[Pb Simulation                           ]])</f>
        <v>1.3257999999999881E-3</v>
      </c>
      <c r="E73" s="2">
        <f>100*IF(Table6[[#This Row],[Pb Simulation                           ]]&gt;0,Table6[[#This Row],[Absolute Error]]/Table6[[#This Row],[Pb Simulation                           ]],1)</f>
        <v>0.65993688339355705</v>
      </c>
      <c r="F73" s="7">
        <v>0.6601167</v>
      </c>
      <c r="G73" s="11">
        <v>0.66155419999999998</v>
      </c>
      <c r="H73" s="2">
        <f>ABS(Table7[[#This Row],[Pd Analytic]]-Table7[[#This Row],[Pd Simulation                           ]])</f>
        <v>1.4374999999999805E-3</v>
      </c>
      <c r="I73" s="2">
        <f>100*IF(Table7[[#This Row],[Pd Analytic]]&gt;0,Table7[[#This Row],[Absolute Error]]/Table7[[#This Row],[Pd Analytic]],1)</f>
        <v>0.21729134211527648</v>
      </c>
      <c r="J73" s="8">
        <v>0.34554580000000001</v>
      </c>
      <c r="K73" s="13">
        <v>0.34789419999999999</v>
      </c>
      <c r="L73" s="2">
        <f>ABS(Table72[[#This Row],[Pd1 Simulation                          ]]-Table72[[#This Row],[Pd1 Analytic]])</f>
        <v>2.3483999999999727E-3</v>
      </c>
      <c r="M73" s="2">
        <f>100*IF(Table72[[#This Row],[Pd1 Analytic]]&gt;0,Table72[[#This Row],[Pd1 Simulation                          ]]/Table72[[#This Row],[Pd1 Analytic]],1)</f>
        <v>99.324967188300363</v>
      </c>
      <c r="N73" s="9">
        <v>0.31457089999999999</v>
      </c>
      <c r="O73" s="15">
        <v>0.31365989999999999</v>
      </c>
      <c r="P73" s="2">
        <f>ABS(Table723[[#This Row],[Pd2 Analytic]]-Table723[[#This Row],[Pd2 Simulation                          ]])</f>
        <v>9.1099999999999515E-4</v>
      </c>
      <c r="Q73" s="2">
        <f>100*IF(Table723[[#This Row],[Pd2 Analytic]]&gt;0,Table723[[#This Row],[Pd2 Simulation                          ]]/Table723[[#This Row],[Pd2 Analytic]],1)</f>
        <v>100.29044197234009</v>
      </c>
    </row>
    <row r="74" spans="1:17" x14ac:dyDescent="0.25">
      <c r="A74" s="1">
        <v>7.3</v>
      </c>
      <c r="B74" s="6">
        <v>0.2075507</v>
      </c>
      <c r="C74" s="3">
        <v>0.20641290000000001</v>
      </c>
      <c r="D74" s="2">
        <f>ABS(Table6[[#This Row],[Pb Analytic]]-Table6[[#This Row],[Pb Simulation                           ]])</f>
        <v>1.1377999999999944E-3</v>
      </c>
      <c r="E74" s="2">
        <f>100*IF(Table6[[#This Row],[Pb Simulation                           ]]&gt;0,Table6[[#This Row],[Absolute Error]]/Table6[[#This Row],[Pb Simulation                           ]],1)</f>
        <v>0.54820340283120916</v>
      </c>
      <c r="F74" s="7">
        <v>0.65540080000000001</v>
      </c>
      <c r="G74" s="11">
        <v>0.65661380000000003</v>
      </c>
      <c r="H74" s="2">
        <f>ABS(Table7[[#This Row],[Pd Analytic]]-Table7[[#This Row],[Pd Simulation                           ]])</f>
        <v>1.2130000000000196E-3</v>
      </c>
      <c r="I74" s="2">
        <f>100*IF(Table7[[#This Row],[Pd Analytic]]&gt;0,Table7[[#This Row],[Absolute Error]]/Table7[[#This Row],[Pd Analytic]],1)</f>
        <v>0.18473568481198835</v>
      </c>
      <c r="J74" s="8">
        <v>0.34310980000000002</v>
      </c>
      <c r="K74" s="13">
        <v>0.3452344</v>
      </c>
      <c r="L74" s="2">
        <f>ABS(Table72[[#This Row],[Pd1 Simulation                          ]]-Table72[[#This Row],[Pd1 Analytic]])</f>
        <v>2.1245999999999765E-3</v>
      </c>
      <c r="M74" s="2">
        <f>100*IF(Table72[[#This Row],[Pd1 Analytic]]&gt;0,Table72[[#This Row],[Pd1 Simulation                          ]]/Table72[[#This Row],[Pd1 Analytic]],1)</f>
        <v>99.384592033702319</v>
      </c>
      <c r="N74" s="9">
        <v>0.31229099999999999</v>
      </c>
      <c r="O74" s="15">
        <v>0.31137959999999998</v>
      </c>
      <c r="P74" s="2">
        <f>ABS(Table723[[#This Row],[Pd2 Analytic]]-Table723[[#This Row],[Pd2 Simulation                          ]])</f>
        <v>9.1140000000000665E-4</v>
      </c>
      <c r="Q74" s="2">
        <f>100*IF(Table723[[#This Row],[Pd2 Analytic]]&gt;0,Table723[[#This Row],[Pd2 Simulation                          ]]/Table723[[#This Row],[Pd2 Analytic]],1)</f>
        <v>100.29269740214195</v>
      </c>
    </row>
    <row r="75" spans="1:17" x14ac:dyDescent="0.25">
      <c r="A75" s="1">
        <v>7.4</v>
      </c>
      <c r="B75" s="6">
        <v>0.21450140000000001</v>
      </c>
      <c r="C75" s="3">
        <v>0.21321889999999999</v>
      </c>
      <c r="D75" s="2">
        <f>ABS(Table6[[#This Row],[Pb Analytic]]-Table6[[#This Row],[Pb Simulation                           ]])</f>
        <v>1.2825000000000197E-3</v>
      </c>
      <c r="E75" s="2">
        <f>100*IF(Table6[[#This Row],[Pb Simulation                           ]]&gt;0,Table6[[#This Row],[Absolute Error]]/Table6[[#This Row],[Pb Simulation                           ]],1)</f>
        <v>0.59789819553626211</v>
      </c>
      <c r="F75" s="7">
        <v>0.65031000000000005</v>
      </c>
      <c r="G75" s="11">
        <v>0.65165740000000005</v>
      </c>
      <c r="H75" s="2">
        <f>ABS(Table7[[#This Row],[Pd Analytic]]-Table7[[#This Row],[Pd Simulation                           ]])</f>
        <v>1.3473999999999986E-3</v>
      </c>
      <c r="I75" s="2">
        <f>100*IF(Table7[[#This Row],[Pd Analytic]]&gt;0,Table7[[#This Row],[Absolute Error]]/Table7[[#This Row],[Pd Analytic]],1)</f>
        <v>0.20676508852657829</v>
      </c>
      <c r="J75" s="8">
        <v>0.34041840000000001</v>
      </c>
      <c r="K75" s="13">
        <v>0.34256920000000002</v>
      </c>
      <c r="L75" s="2">
        <f>ABS(Table72[[#This Row],[Pd1 Simulation                          ]]-Table72[[#This Row],[Pd1 Analytic]])</f>
        <v>2.1508000000000083E-3</v>
      </c>
      <c r="M75" s="2">
        <f>100*IF(Table72[[#This Row],[Pd1 Analytic]]&gt;0,Table72[[#This Row],[Pd1 Simulation                          ]]/Table72[[#This Row],[Pd1 Analytic]],1)</f>
        <v>99.372156049055192</v>
      </c>
      <c r="N75" s="9">
        <v>0.30989159999999999</v>
      </c>
      <c r="O75" s="15">
        <v>0.30908809999999998</v>
      </c>
      <c r="P75" s="2">
        <f>ABS(Table723[[#This Row],[Pd2 Analytic]]-Table723[[#This Row],[Pd2 Simulation                          ]])</f>
        <v>8.0350000000001254E-4</v>
      </c>
      <c r="Q75" s="2">
        <f>100*IF(Table723[[#This Row],[Pd2 Analytic]]&gt;0,Table723[[#This Row],[Pd2 Simulation                          ]]/Table723[[#This Row],[Pd2 Analytic]],1)</f>
        <v>100.25995824491464</v>
      </c>
    </row>
    <row r="76" spans="1:17" x14ac:dyDescent="0.25">
      <c r="A76" s="1">
        <v>7.5</v>
      </c>
      <c r="B76" s="6">
        <v>0.22138070000000001</v>
      </c>
      <c r="C76" s="3">
        <v>0.21998519999999999</v>
      </c>
      <c r="D76" s="2">
        <f>ABS(Table6[[#This Row],[Pb Analytic]]-Table6[[#This Row],[Pb Simulation                           ]])</f>
        <v>1.3955000000000217E-3</v>
      </c>
      <c r="E76" s="2">
        <f>100*IF(Table6[[#This Row],[Pb Simulation                           ]]&gt;0,Table6[[#This Row],[Absolute Error]]/Table6[[#This Row],[Pb Simulation                           ]],1)</f>
        <v>0.63036208666790816</v>
      </c>
      <c r="F76" s="7">
        <v>0.64521759999999995</v>
      </c>
      <c r="G76" s="11">
        <v>0.64669129999999997</v>
      </c>
      <c r="H76" s="2">
        <f>ABS(Table7[[#This Row],[Pd Analytic]]-Table7[[#This Row],[Pd Simulation                           ]])</f>
        <v>1.4737000000000222E-3</v>
      </c>
      <c r="I76" s="2">
        <f>100*IF(Table7[[#This Row],[Pd Analytic]]&gt;0,Table7[[#This Row],[Absolute Error]]/Table7[[#This Row],[Pd Analytic]],1)</f>
        <v>0.22788307187680154</v>
      </c>
      <c r="J76" s="8">
        <v>0.33768819999999999</v>
      </c>
      <c r="K76" s="13">
        <v>0.33990229999999999</v>
      </c>
      <c r="L76" s="2">
        <f>ABS(Table72[[#This Row],[Pd1 Simulation                          ]]-Table72[[#This Row],[Pd1 Analytic]])</f>
        <v>2.2140999999999966E-3</v>
      </c>
      <c r="M76" s="2">
        <f>100*IF(Table72[[#This Row],[Pd1 Analytic]]&gt;0,Table72[[#This Row],[Pd1 Simulation                          ]]/Table72[[#This Row],[Pd1 Analytic]],1)</f>
        <v>99.348606937934818</v>
      </c>
      <c r="N76" s="9">
        <v>0.30752940000000001</v>
      </c>
      <c r="O76" s="15">
        <v>0.30678889999999998</v>
      </c>
      <c r="P76" s="2">
        <f>ABS(Table723[[#This Row],[Pd2 Analytic]]-Table723[[#This Row],[Pd2 Simulation                          ]])</f>
        <v>7.405000000000328E-4</v>
      </c>
      <c r="Q76" s="2">
        <f>100*IF(Table723[[#This Row],[Pd2 Analytic]]&gt;0,Table723[[#This Row],[Pd2 Simulation                          ]]/Table723[[#This Row],[Pd2 Analytic]],1)</f>
        <v>100.24137118389878</v>
      </c>
    </row>
    <row r="77" spans="1:17" x14ac:dyDescent="0.25">
      <c r="A77" s="1">
        <v>7.6</v>
      </c>
      <c r="B77" s="6">
        <v>0.22798270000000001</v>
      </c>
      <c r="C77" s="3">
        <v>0.22670779999999999</v>
      </c>
      <c r="D77" s="2">
        <f>ABS(Table6[[#This Row],[Pb Analytic]]-Table6[[#This Row],[Pb Simulation                           ]])</f>
        <v>1.2749000000000232E-3</v>
      </c>
      <c r="E77" s="2">
        <f>100*IF(Table6[[#This Row],[Pb Simulation                           ]]&gt;0,Table6[[#This Row],[Absolute Error]]/Table6[[#This Row],[Pb Simulation                           ]],1)</f>
        <v>0.55920909788331452</v>
      </c>
      <c r="F77" s="7">
        <v>0.64027489999999998</v>
      </c>
      <c r="G77" s="11">
        <v>0.64172180000000001</v>
      </c>
      <c r="H77" s="2">
        <f>ABS(Table7[[#This Row],[Pd Analytic]]-Table7[[#This Row],[Pd Simulation                           ]])</f>
        <v>1.4469000000000287E-3</v>
      </c>
      <c r="I77" s="2">
        <f>100*IF(Table7[[#This Row],[Pd Analytic]]&gt;0,Table7[[#This Row],[Absolute Error]]/Table7[[#This Row],[Pd Analytic]],1)</f>
        <v>0.22547153610801887</v>
      </c>
      <c r="J77" s="8">
        <v>0.33508019999999999</v>
      </c>
      <c r="K77" s="13">
        <v>0.3372367</v>
      </c>
      <c r="L77" s="2">
        <f>ABS(Table72[[#This Row],[Pd1 Simulation                          ]]-Table72[[#This Row],[Pd1 Analytic]])</f>
        <v>2.1565000000000056E-3</v>
      </c>
      <c r="M77" s="2">
        <f>100*IF(Table72[[#This Row],[Pd1 Analytic]]&gt;0,Table72[[#This Row],[Pd1 Simulation                          ]]/Table72[[#This Row],[Pd1 Analytic]],1)</f>
        <v>99.360538162068352</v>
      </c>
      <c r="N77" s="9">
        <v>0.30519469999999999</v>
      </c>
      <c r="O77" s="15">
        <v>0.30448510000000001</v>
      </c>
      <c r="P77" s="2">
        <f>ABS(Table723[[#This Row],[Pd2 Analytic]]-Table723[[#This Row],[Pd2 Simulation                          ]])</f>
        <v>7.0959999999997692E-4</v>
      </c>
      <c r="Q77" s="2">
        <f>100*IF(Table723[[#This Row],[Pd2 Analytic]]&gt;0,Table723[[#This Row],[Pd2 Simulation                          ]]/Table723[[#This Row],[Pd2 Analytic]],1)</f>
        <v>100.23304917055054</v>
      </c>
    </row>
    <row r="78" spans="1:17" x14ac:dyDescent="0.25">
      <c r="A78" s="1">
        <v>7.7</v>
      </c>
      <c r="B78" s="6">
        <v>0.2346714</v>
      </c>
      <c r="C78" s="3">
        <v>0.2333826</v>
      </c>
      <c r="D78" s="2">
        <f>ABS(Table6[[#This Row],[Pb Analytic]]-Table6[[#This Row],[Pb Simulation                           ]])</f>
        <v>1.2888000000000066E-3</v>
      </c>
      <c r="E78" s="2">
        <f>100*IF(Table6[[#This Row],[Pb Simulation                           ]]&gt;0,Table6[[#This Row],[Absolute Error]]/Table6[[#This Row],[Pb Simulation                           ]],1)</f>
        <v>0.54919346797266588</v>
      </c>
      <c r="F78" s="7">
        <v>0.63531130000000002</v>
      </c>
      <c r="G78" s="11">
        <v>0.63675470000000001</v>
      </c>
      <c r="H78" s="2">
        <f>ABS(Table7[[#This Row],[Pd Analytic]]-Table7[[#This Row],[Pd Simulation                           ]])</f>
        <v>1.4433999999999836E-3</v>
      </c>
      <c r="I78" s="2">
        <f>100*IF(Table7[[#This Row],[Pd Analytic]]&gt;0,Table7[[#This Row],[Absolute Error]]/Table7[[#This Row],[Pd Analytic]],1)</f>
        <v>0.22668069823434103</v>
      </c>
      <c r="J78" s="8">
        <v>0.3325264</v>
      </c>
      <c r="K78" s="13">
        <v>0.33457510000000001</v>
      </c>
      <c r="L78" s="2">
        <f>ABS(Table72[[#This Row],[Pd1 Simulation                          ]]-Table72[[#This Row],[Pd1 Analytic]])</f>
        <v>2.0487000000000144E-3</v>
      </c>
      <c r="M78" s="2">
        <f>100*IF(Table72[[#This Row],[Pd1 Analytic]]&gt;0,Table72[[#This Row],[Pd1 Simulation                          ]]/Table72[[#This Row],[Pd1 Analytic]],1)</f>
        <v>99.38767110881831</v>
      </c>
      <c r="N78" s="9">
        <v>0.30278490000000002</v>
      </c>
      <c r="O78" s="15">
        <v>0.30217949999999999</v>
      </c>
      <c r="P78" s="2">
        <f>ABS(Table723[[#This Row],[Pd2 Analytic]]-Table723[[#This Row],[Pd2 Simulation                          ]])</f>
        <v>6.0540000000003369E-4</v>
      </c>
      <c r="Q78" s="2">
        <f>100*IF(Table723[[#This Row],[Pd2 Analytic]]&gt;0,Table723[[#This Row],[Pd2 Simulation                          ]]/Table723[[#This Row],[Pd2 Analytic]],1)</f>
        <v>100.20034449722766</v>
      </c>
    </row>
    <row r="79" spans="1:17" x14ac:dyDescent="0.25">
      <c r="A79" s="1">
        <v>7.8</v>
      </c>
      <c r="B79" s="6">
        <v>0.24131730000000001</v>
      </c>
      <c r="C79" s="3">
        <v>0.24000630000000001</v>
      </c>
      <c r="D79" s="2">
        <f>ABS(Table6[[#This Row],[Pb Analytic]]-Table6[[#This Row],[Pb Simulation                           ]])</f>
        <v>1.3110000000000066E-3</v>
      </c>
      <c r="E79" s="2">
        <f>100*IF(Table6[[#This Row],[Pb Simulation                           ]]&gt;0,Table6[[#This Row],[Absolute Error]]/Table6[[#This Row],[Pb Simulation                           ]],1)</f>
        <v>0.54326813701297283</v>
      </c>
      <c r="F79" s="7">
        <v>0.63034780000000001</v>
      </c>
      <c r="G79" s="11">
        <v>0.631795</v>
      </c>
      <c r="H79" s="2">
        <f>ABS(Table7[[#This Row],[Pd Analytic]]-Table7[[#This Row],[Pd Simulation                           ]])</f>
        <v>1.4471999999999818E-3</v>
      </c>
      <c r="I79" s="2">
        <f>100*IF(Table7[[#This Row],[Pd Analytic]]&gt;0,Table7[[#This Row],[Absolute Error]]/Table7[[#This Row],[Pd Analytic]],1)</f>
        <v>0.22906164183002109</v>
      </c>
      <c r="J79" s="8">
        <v>0.32985880000000001</v>
      </c>
      <c r="K79" s="13">
        <v>0.3319203</v>
      </c>
      <c r="L79" s="2">
        <f>ABS(Table72[[#This Row],[Pd1 Simulation                          ]]-Table72[[#This Row],[Pd1 Analytic]])</f>
        <v>2.0614999999999939E-3</v>
      </c>
      <c r="M79" s="2">
        <f>100*IF(Table72[[#This Row],[Pd1 Analytic]]&gt;0,Table72[[#This Row],[Pd1 Simulation                          ]]/Table72[[#This Row],[Pd1 Analytic]],1)</f>
        <v>99.378917167765877</v>
      </c>
      <c r="N79" s="9">
        <v>0.30048900000000001</v>
      </c>
      <c r="O79" s="15">
        <v>0.29987469999999999</v>
      </c>
      <c r="P79" s="2">
        <f>ABS(Table723[[#This Row],[Pd2 Analytic]]-Table723[[#This Row],[Pd2 Simulation                          ]])</f>
        <v>6.1430000000001206E-4</v>
      </c>
      <c r="Q79" s="2">
        <f>100*IF(Table723[[#This Row],[Pd2 Analytic]]&gt;0,Table723[[#This Row],[Pd2 Simulation                          ]]/Table723[[#This Row],[Pd2 Analytic]],1)</f>
        <v>100.20485222661333</v>
      </c>
    </row>
    <row r="80" spans="1:17" x14ac:dyDescent="0.25">
      <c r="A80" s="1">
        <v>7.9</v>
      </c>
      <c r="B80" s="6">
        <v>0.24797159999999999</v>
      </c>
      <c r="C80" s="3">
        <v>0.24657580000000001</v>
      </c>
      <c r="D80" s="2">
        <f>ABS(Table6[[#This Row],[Pb Analytic]]-Table6[[#This Row],[Pb Simulation                           ]])</f>
        <v>1.3957999999999748E-3</v>
      </c>
      <c r="E80" s="2">
        <f>100*IF(Table6[[#This Row],[Pb Simulation                           ]]&gt;0,Table6[[#This Row],[Absolute Error]]/Table6[[#This Row],[Pb Simulation                           ]],1)</f>
        <v>0.56288704029008763</v>
      </c>
      <c r="F80" s="7">
        <v>0.62533229999999995</v>
      </c>
      <c r="G80" s="11">
        <v>0.6268475</v>
      </c>
      <c r="H80" s="2">
        <f>ABS(Table7[[#This Row],[Pd Analytic]]-Table7[[#This Row],[Pd Simulation                           ]])</f>
        <v>1.5152000000000498E-3</v>
      </c>
      <c r="I80" s="2">
        <f>100*IF(Table7[[#This Row],[Pd Analytic]]&gt;0,Table7[[#This Row],[Absolute Error]]/Table7[[#This Row],[Pd Analytic]],1)</f>
        <v>0.24171748311990551</v>
      </c>
      <c r="J80" s="8">
        <v>0.32714769999999999</v>
      </c>
      <c r="K80" s="13">
        <v>0.32927440000000002</v>
      </c>
      <c r="L80" s="2">
        <f>ABS(Table72[[#This Row],[Pd1 Simulation                          ]]-Table72[[#This Row],[Pd1 Analytic]])</f>
        <v>2.1267000000000369E-3</v>
      </c>
      <c r="M80" s="2">
        <f>100*IF(Table72[[#This Row],[Pd1 Analytic]]&gt;0,Table72[[#This Row],[Pd1 Simulation                          ]]/Table72[[#This Row],[Pd1 Analytic]],1)</f>
        <v>99.354125313112689</v>
      </c>
      <c r="N80" s="9">
        <v>0.29818460000000002</v>
      </c>
      <c r="O80" s="15">
        <v>0.29757299999999998</v>
      </c>
      <c r="P80" s="2">
        <f>ABS(Table723[[#This Row],[Pd2 Analytic]]-Table723[[#This Row],[Pd2 Simulation                          ]])</f>
        <v>6.1160000000004544E-4</v>
      </c>
      <c r="Q80" s="2">
        <f>100*IF(Table723[[#This Row],[Pd2 Analytic]]&gt;0,Table723[[#This Row],[Pd2 Simulation                          ]]/Table723[[#This Row],[Pd2 Analytic]],1)</f>
        <v>100.20552939950871</v>
      </c>
    </row>
    <row r="81" spans="1:17" x14ac:dyDescent="0.25">
      <c r="A81" s="1">
        <v>8</v>
      </c>
      <c r="B81" s="6">
        <v>0.25457950000000001</v>
      </c>
      <c r="C81" s="3">
        <v>0.25308839999999999</v>
      </c>
      <c r="D81" s="2">
        <f>ABS(Table6[[#This Row],[Pb Analytic]]-Table6[[#This Row],[Pb Simulation                           ]])</f>
        <v>1.491100000000023E-3</v>
      </c>
      <c r="E81" s="2">
        <f>100*IF(Table6[[#This Row],[Pb Simulation                           ]]&gt;0,Table6[[#This Row],[Absolute Error]]/Table6[[#This Row],[Pb Simulation                           ]],1)</f>
        <v>0.58571094687515013</v>
      </c>
      <c r="F81" s="7">
        <v>0.62033309999999997</v>
      </c>
      <c r="G81" s="11">
        <v>0.62191649999999998</v>
      </c>
      <c r="H81" s="2">
        <f>ABS(Table7[[#This Row],[Pd Analytic]]-Table7[[#This Row],[Pd Simulation                           ]])</f>
        <v>1.5834000000000126E-3</v>
      </c>
      <c r="I81" s="2">
        <f>100*IF(Table7[[#This Row],[Pd Analytic]]&gt;0,Table7[[#This Row],[Absolute Error]]/Table7[[#This Row],[Pd Analytic]],1)</f>
        <v>0.25460009502883629</v>
      </c>
      <c r="J81" s="8">
        <v>0.3244959</v>
      </c>
      <c r="K81" s="13">
        <v>0.32663979999999998</v>
      </c>
      <c r="L81" s="2">
        <f>ABS(Table72[[#This Row],[Pd1 Simulation                          ]]-Table72[[#This Row],[Pd1 Analytic]])</f>
        <v>2.1438999999999764E-3</v>
      </c>
      <c r="M81" s="2">
        <f>100*IF(Table72[[#This Row],[Pd1 Analytic]]&gt;0,Table72[[#This Row],[Pd1 Simulation                          ]]/Table72[[#This Row],[Pd1 Analytic]],1)</f>
        <v>99.343650100202126</v>
      </c>
      <c r="N81" s="9">
        <v>0.29583720000000002</v>
      </c>
      <c r="O81" s="15">
        <v>0.29527680000000001</v>
      </c>
      <c r="P81" s="2">
        <f>ABS(Table723[[#This Row],[Pd2 Analytic]]-Table723[[#This Row],[Pd2 Simulation                          ]])</f>
        <v>5.6040000000001644E-4</v>
      </c>
      <c r="Q81" s="2">
        <f>100*IF(Table723[[#This Row],[Pd2 Analytic]]&gt;0,Table723[[#This Row],[Pd2 Simulation                          ]]/Table723[[#This Row],[Pd2 Analytic]],1)</f>
        <v>100.18978802262825</v>
      </c>
    </row>
    <row r="82" spans="1:17" x14ac:dyDescent="0.25">
      <c r="A82" s="1">
        <v>8.1</v>
      </c>
      <c r="B82" s="6">
        <v>0.26088020000000001</v>
      </c>
      <c r="C82" s="3">
        <v>0.25954169999999999</v>
      </c>
      <c r="D82" s="2">
        <f>ABS(Table6[[#This Row],[Pb Analytic]]-Table6[[#This Row],[Pb Simulation                           ]])</f>
        <v>1.3385000000000202E-3</v>
      </c>
      <c r="E82" s="2">
        <f>100*IF(Table6[[#This Row],[Pb Simulation                           ]]&gt;0,Table6[[#This Row],[Absolute Error]]/Table6[[#This Row],[Pb Simulation                           ]],1)</f>
        <v>0.51307075048241302</v>
      </c>
      <c r="F82" s="7">
        <v>0.61559770000000003</v>
      </c>
      <c r="G82" s="11">
        <v>0.61700580000000005</v>
      </c>
      <c r="H82" s="2">
        <f>ABS(Table7[[#This Row],[Pd Analytic]]-Table7[[#This Row],[Pd Simulation                           ]])</f>
        <v>1.4081000000000232E-3</v>
      </c>
      <c r="I82" s="2">
        <f>100*IF(Table7[[#This Row],[Pd Analytic]]&gt;0,Table7[[#This Row],[Absolute Error]]/Table7[[#This Row],[Pd Analytic]],1)</f>
        <v>0.22821503460745801</v>
      </c>
      <c r="J82" s="8">
        <v>0.3220343</v>
      </c>
      <c r="K82" s="13">
        <v>0.32401799999999997</v>
      </c>
      <c r="L82" s="2">
        <f>ABS(Table72[[#This Row],[Pd1 Simulation                          ]]-Table72[[#This Row],[Pd1 Analytic]])</f>
        <v>1.9836999999999771E-3</v>
      </c>
      <c r="M82" s="2">
        <f>100*IF(Table72[[#This Row],[Pd1 Analytic]]&gt;0,Table72[[#This Row],[Pd1 Simulation                          ]]/Table72[[#This Row],[Pd1 Analytic]],1)</f>
        <v>99.387780925751045</v>
      </c>
      <c r="N82" s="9">
        <v>0.29356339999999997</v>
      </c>
      <c r="O82" s="15">
        <v>0.29298780000000002</v>
      </c>
      <c r="P82" s="2">
        <f>ABS(Table723[[#This Row],[Pd2 Analytic]]-Table723[[#This Row],[Pd2 Simulation                          ]])</f>
        <v>5.7559999999995393E-4</v>
      </c>
      <c r="Q82" s="2">
        <f>100*IF(Table723[[#This Row],[Pd2 Analytic]]&gt;0,Table723[[#This Row],[Pd2 Simulation                          ]]/Table723[[#This Row],[Pd2 Analytic]],1)</f>
        <v>100.19645869213664</v>
      </c>
    </row>
    <row r="83" spans="1:17" x14ac:dyDescent="0.25">
      <c r="A83" s="1">
        <v>8.1999999999999993</v>
      </c>
      <c r="B83" s="6">
        <v>0.26728109999999999</v>
      </c>
      <c r="C83" s="3">
        <v>0.26593349999999999</v>
      </c>
      <c r="D83" s="2">
        <f>ABS(Table6[[#This Row],[Pb Analytic]]-Table6[[#This Row],[Pb Simulation                           ]])</f>
        <v>1.3476000000000043E-3</v>
      </c>
      <c r="E83" s="2">
        <f>100*IF(Table6[[#This Row],[Pb Simulation                           ]]&gt;0,Table6[[#This Row],[Absolute Error]]/Table6[[#This Row],[Pb Simulation                           ]],1)</f>
        <v>0.50418828716284259</v>
      </c>
      <c r="F83" s="7">
        <v>0.61066140000000002</v>
      </c>
      <c r="G83" s="11">
        <v>0.61211899999999997</v>
      </c>
      <c r="H83" s="2">
        <f>ABS(Table7[[#This Row],[Pd Analytic]]-Table7[[#This Row],[Pd Simulation                           ]])</f>
        <v>1.4575999999999478E-3</v>
      </c>
      <c r="I83" s="2">
        <f>100*IF(Table7[[#This Row],[Pd Analytic]]&gt;0,Table7[[#This Row],[Absolute Error]]/Table7[[#This Row],[Pd Analytic]],1)</f>
        <v>0.23812363282302101</v>
      </c>
      <c r="J83" s="8">
        <v>0.3194187</v>
      </c>
      <c r="K83" s="13">
        <v>0.32141110000000001</v>
      </c>
      <c r="L83" s="2">
        <f>ABS(Table72[[#This Row],[Pd1 Simulation                          ]]-Table72[[#This Row],[Pd1 Analytic]])</f>
        <v>1.9924000000000053E-3</v>
      </c>
      <c r="M83" s="2">
        <f>100*IF(Table72[[#This Row],[Pd1 Analytic]]&gt;0,Table72[[#This Row],[Pd1 Simulation                          ]]/Table72[[#This Row],[Pd1 Analytic]],1)</f>
        <v>99.380108527676853</v>
      </c>
      <c r="N83" s="9">
        <v>0.29124270000000002</v>
      </c>
      <c r="O83" s="15">
        <v>0.29070780000000002</v>
      </c>
      <c r="P83" s="2">
        <f>ABS(Table723[[#This Row],[Pd2 Analytic]]-Table723[[#This Row],[Pd2 Simulation                          ]])</f>
        <v>5.3490000000000482E-4</v>
      </c>
      <c r="Q83" s="2">
        <f>100*IF(Table723[[#This Row],[Pd2 Analytic]]&gt;0,Table723[[#This Row],[Pd2 Simulation                          ]]/Table723[[#This Row],[Pd2 Analytic]],1)</f>
        <v>100.18399919094018</v>
      </c>
    </row>
    <row r="84" spans="1:17" x14ac:dyDescent="0.25">
      <c r="A84" s="1">
        <v>8.3000000000000007</v>
      </c>
      <c r="B84" s="6">
        <v>0.27368379999999998</v>
      </c>
      <c r="C84" s="3">
        <v>0.27226210000000001</v>
      </c>
      <c r="D84" s="2">
        <f>ABS(Table6[[#This Row],[Pb Analytic]]-Table6[[#This Row],[Pb Simulation                           ]])</f>
        <v>1.4216999999999702E-3</v>
      </c>
      <c r="E84" s="2">
        <f>100*IF(Table6[[#This Row],[Pb Simulation                           ]]&gt;0,Table6[[#This Row],[Absolute Error]]/Table6[[#This Row],[Pb Simulation                           ]],1)</f>
        <v>0.51946808689442714</v>
      </c>
      <c r="F84" s="7">
        <v>0.60572590000000004</v>
      </c>
      <c r="G84" s="11">
        <v>0.6072592</v>
      </c>
      <c r="H84" s="2">
        <f>ABS(Table7[[#This Row],[Pd Analytic]]-Table7[[#This Row],[Pd Simulation                           ]])</f>
        <v>1.5332999999999597E-3</v>
      </c>
      <c r="I84" s="2">
        <f>100*IF(Table7[[#This Row],[Pd Analytic]]&gt;0,Table7[[#This Row],[Absolute Error]]/Table7[[#This Row],[Pd Analytic]],1)</f>
        <v>0.25249514540083701</v>
      </c>
      <c r="J84" s="8">
        <v>0.31679659999999998</v>
      </c>
      <c r="K84" s="13">
        <v>0.31882060000000001</v>
      </c>
      <c r="L84" s="2">
        <f>ABS(Table72[[#This Row],[Pd1 Simulation                          ]]-Table72[[#This Row],[Pd1 Analytic]])</f>
        <v>2.0240000000000258E-3</v>
      </c>
      <c r="M84" s="2">
        <f>100*IF(Table72[[#This Row],[Pd1 Analytic]]&gt;0,Table72[[#This Row],[Pd1 Simulation                          ]]/Table72[[#This Row],[Pd1 Analytic]],1)</f>
        <v>99.365160218630791</v>
      </c>
      <c r="N84" s="9">
        <v>0.2889293</v>
      </c>
      <c r="O84" s="15">
        <v>0.28843869999999999</v>
      </c>
      <c r="P84" s="2">
        <f>ABS(Table723[[#This Row],[Pd2 Analytic]]-Table723[[#This Row],[Pd2 Simulation                          ]])</f>
        <v>4.906000000000077E-4</v>
      </c>
      <c r="Q84" s="2">
        <f>100*IF(Table723[[#This Row],[Pd2 Analytic]]&gt;0,Table723[[#This Row],[Pd2 Simulation                          ]]/Table723[[#This Row],[Pd2 Analytic]],1)</f>
        <v>100.17008813311112</v>
      </c>
    </row>
    <row r="85" spans="1:17" x14ac:dyDescent="0.25">
      <c r="A85" s="1">
        <v>8.4</v>
      </c>
      <c r="B85" s="6">
        <v>0.28001819999999999</v>
      </c>
      <c r="C85" s="3">
        <v>0.278526</v>
      </c>
      <c r="D85" s="2">
        <f>ABS(Table6[[#This Row],[Pb Analytic]]-Table6[[#This Row],[Pb Simulation                           ]])</f>
        <v>1.4921999999999991E-3</v>
      </c>
      <c r="E85" s="2">
        <f>100*IF(Table6[[#This Row],[Pb Simulation                           ]]&gt;0,Table6[[#This Row],[Absolute Error]]/Table6[[#This Row],[Pb Simulation                           ]],1)</f>
        <v>0.53289393332290513</v>
      </c>
      <c r="F85" s="7">
        <v>0.60084510000000002</v>
      </c>
      <c r="G85" s="11">
        <v>0.60242929999999995</v>
      </c>
      <c r="H85" s="2">
        <f>ABS(Table7[[#This Row],[Pd Analytic]]-Table7[[#This Row],[Pd Simulation                           ]])</f>
        <v>1.5841999999999246E-3</v>
      </c>
      <c r="I85" s="2">
        <f>100*IF(Table7[[#This Row],[Pd Analytic]]&gt;0,Table7[[#This Row],[Absolute Error]]/Table7[[#This Row],[Pd Analytic]],1)</f>
        <v>0.26296861723025833</v>
      </c>
      <c r="J85" s="8">
        <v>0.31419409999999998</v>
      </c>
      <c r="K85" s="13">
        <v>0.31624760000000002</v>
      </c>
      <c r="L85" s="2">
        <f>ABS(Table72[[#This Row],[Pd1 Simulation                          ]]-Table72[[#This Row],[Pd1 Analytic]])</f>
        <v>2.0535000000000414E-3</v>
      </c>
      <c r="M85" s="2">
        <f>100*IF(Table72[[#This Row],[Pd1 Analytic]]&gt;0,Table72[[#This Row],[Pd1 Simulation                          ]]/Table72[[#This Row],[Pd1 Analytic]],1)</f>
        <v>99.350667009014444</v>
      </c>
      <c r="N85" s="9">
        <v>0.28665099999999999</v>
      </c>
      <c r="O85" s="15">
        <v>0.28618149999999998</v>
      </c>
      <c r="P85" s="2">
        <f>ABS(Table723[[#This Row],[Pd2 Analytic]]-Table723[[#This Row],[Pd2 Simulation                          ]])</f>
        <v>4.6950000000001157E-4</v>
      </c>
      <c r="Q85" s="2">
        <f>100*IF(Table723[[#This Row],[Pd2 Analytic]]&gt;0,Table723[[#This Row],[Pd2 Simulation                          ]]/Table723[[#This Row],[Pd2 Analytic]],1)</f>
        <v>100.16405672623843</v>
      </c>
    </row>
    <row r="86" spans="1:17" x14ac:dyDescent="0.25">
      <c r="A86" s="1">
        <v>8.5</v>
      </c>
      <c r="B86" s="6">
        <v>0.28631269999999998</v>
      </c>
      <c r="C86" s="3">
        <v>0.28472370000000002</v>
      </c>
      <c r="D86" s="2">
        <f>ABS(Table6[[#This Row],[Pb Analytic]]-Table6[[#This Row],[Pb Simulation                           ]])</f>
        <v>1.5889999999999516E-3</v>
      </c>
      <c r="E86" s="2">
        <f>100*IF(Table6[[#This Row],[Pb Simulation                           ]]&gt;0,Table6[[#This Row],[Absolute Error]]/Table6[[#This Row],[Pb Simulation                           ]],1)</f>
        <v>0.55498760620816046</v>
      </c>
      <c r="F86" s="7">
        <v>0.59597710000000004</v>
      </c>
      <c r="G86" s="11">
        <v>0.59763180000000005</v>
      </c>
      <c r="H86" s="2">
        <f>ABS(Table7[[#This Row],[Pd Analytic]]-Table7[[#This Row],[Pd Simulation                           ]])</f>
        <v>1.6547000000000089E-3</v>
      </c>
      <c r="I86" s="2">
        <f>100*IF(Table7[[#This Row],[Pd Analytic]]&gt;0,Table7[[#This Row],[Absolute Error]]/Table7[[#This Row],[Pd Analytic]],1)</f>
        <v>0.27687616355087008</v>
      </c>
      <c r="J86" s="8">
        <v>0.31161299999999997</v>
      </c>
      <c r="K86" s="13">
        <v>0.31369380000000002</v>
      </c>
      <c r="L86" s="2">
        <f>ABS(Table72[[#This Row],[Pd1 Simulation                          ]]-Table72[[#This Row],[Pd1 Analytic]])</f>
        <v>2.0808000000000493E-3</v>
      </c>
      <c r="M86" s="2">
        <f>100*IF(Table72[[#This Row],[Pd1 Analytic]]&gt;0,Table72[[#This Row],[Pd1 Simulation                          ]]/Table72[[#This Row],[Pd1 Analytic]],1)</f>
        <v>99.336677996186069</v>
      </c>
      <c r="N86" s="9">
        <v>0.28436410000000001</v>
      </c>
      <c r="O86" s="15">
        <v>0.28393800000000002</v>
      </c>
      <c r="P86" s="2">
        <f>ABS(Table723[[#This Row],[Pd2 Analytic]]-Table723[[#This Row],[Pd2 Simulation                          ]])</f>
        <v>4.2609999999998482E-4</v>
      </c>
      <c r="Q86" s="2">
        <f>100*IF(Table723[[#This Row],[Pd2 Analytic]]&gt;0,Table723[[#This Row],[Pd2 Simulation                          ]]/Table723[[#This Row],[Pd2 Analytic]],1)</f>
        <v>100.15006797258556</v>
      </c>
    </row>
    <row r="87" spans="1:17" x14ac:dyDescent="0.25">
      <c r="A87" s="1">
        <v>8.6</v>
      </c>
      <c r="B87" s="6">
        <v>0.29232419999999998</v>
      </c>
      <c r="C87" s="3">
        <v>0.29085420000000001</v>
      </c>
      <c r="D87" s="2">
        <f>ABS(Table6[[#This Row],[Pb Analytic]]-Table6[[#This Row],[Pb Simulation                           ]])</f>
        <v>1.4699999999999713E-3</v>
      </c>
      <c r="E87" s="2">
        <f>100*IF(Table6[[#This Row],[Pb Simulation                           ]]&gt;0,Table6[[#This Row],[Absolute Error]]/Table6[[#This Row],[Pb Simulation                           ]],1)</f>
        <v>0.50286633812731596</v>
      </c>
      <c r="F87" s="7">
        <v>0.59128970000000003</v>
      </c>
      <c r="G87" s="11">
        <v>0.59286879999999997</v>
      </c>
      <c r="H87" s="2">
        <f>ABS(Table7[[#This Row],[Pd Analytic]]-Table7[[#This Row],[Pd Simulation                           ]])</f>
        <v>1.5790999999999444E-3</v>
      </c>
      <c r="I87" s="2">
        <f>100*IF(Table7[[#This Row],[Pd Analytic]]&gt;0,Table7[[#This Row],[Absolute Error]]/Table7[[#This Row],[Pd Analytic]],1)</f>
        <v>0.26634897974053356</v>
      </c>
      <c r="J87" s="8">
        <v>0.30914140000000001</v>
      </c>
      <c r="K87" s="13">
        <v>0.31115979999999999</v>
      </c>
      <c r="L87" s="2">
        <f>ABS(Table72[[#This Row],[Pd1 Simulation                          ]]-Table72[[#This Row],[Pd1 Analytic]])</f>
        <v>2.0183999999999758E-3</v>
      </c>
      <c r="M87" s="2">
        <f>100*IF(Table72[[#This Row],[Pd1 Analytic]]&gt;0,Table72[[#This Row],[Pd1 Simulation                          ]]/Table72[[#This Row],[Pd1 Analytic]],1)</f>
        <v>99.351330088269762</v>
      </c>
      <c r="N87" s="9">
        <v>0.28214830000000002</v>
      </c>
      <c r="O87" s="15">
        <v>0.28170909999999999</v>
      </c>
      <c r="P87" s="2">
        <f>ABS(Table723[[#This Row],[Pd2 Analytic]]-Table723[[#This Row],[Pd2 Simulation                          ]])</f>
        <v>4.3920000000002846E-4</v>
      </c>
      <c r="Q87" s="2">
        <f>100*IF(Table723[[#This Row],[Pd2 Analytic]]&gt;0,Table723[[#This Row],[Pd2 Simulation                          ]]/Table723[[#This Row],[Pd2 Analytic]],1)</f>
        <v>100.15590550677989</v>
      </c>
    </row>
    <row r="88" spans="1:17" x14ac:dyDescent="0.25">
      <c r="A88" s="1">
        <v>8.6999999999999993</v>
      </c>
      <c r="B88" s="6">
        <v>0.2985237</v>
      </c>
      <c r="C88" s="3">
        <v>0.29691669999999998</v>
      </c>
      <c r="D88" s="2">
        <f>ABS(Table6[[#This Row],[Pb Analytic]]-Table6[[#This Row],[Pb Simulation                           ]])</f>
        <v>1.6070000000000251E-3</v>
      </c>
      <c r="E88" s="2">
        <f>100*IF(Table6[[#This Row],[Pb Simulation                           ]]&gt;0,Table6[[#This Row],[Absolute Error]]/Table6[[#This Row],[Pb Simulation                           ]],1)</f>
        <v>0.53831571831651059</v>
      </c>
      <c r="F88" s="7">
        <v>0.58640979999999998</v>
      </c>
      <c r="G88" s="11">
        <v>0.58814279999999997</v>
      </c>
      <c r="H88" s="2">
        <f>ABS(Table7[[#This Row],[Pd Analytic]]-Table7[[#This Row],[Pd Simulation                           ]])</f>
        <v>1.7329999999999846E-3</v>
      </c>
      <c r="I88" s="2">
        <f>100*IF(Table7[[#This Row],[Pd Analytic]]&gt;0,Table7[[#This Row],[Absolute Error]]/Table7[[#This Row],[Pd Analytic]],1)</f>
        <v>0.29465633176160361</v>
      </c>
      <c r="J88" s="8">
        <v>0.3065737</v>
      </c>
      <c r="K88" s="13">
        <v>0.3086469</v>
      </c>
      <c r="L88" s="2">
        <f>ABS(Table72[[#This Row],[Pd1 Simulation                          ]]-Table72[[#This Row],[Pd1 Analytic]])</f>
        <v>2.0731999999999973E-3</v>
      </c>
      <c r="M88" s="2">
        <f>100*IF(Table72[[#This Row],[Pd1 Analytic]]&gt;0,Table72[[#This Row],[Pd1 Simulation                          ]]/Table72[[#This Row],[Pd1 Analytic]],1)</f>
        <v>99.328293917742243</v>
      </c>
      <c r="N88" s="9">
        <v>0.27983609999999998</v>
      </c>
      <c r="O88" s="15">
        <v>0.27949590000000002</v>
      </c>
      <c r="P88" s="2">
        <f>ABS(Table723[[#This Row],[Pd2 Analytic]]-Table723[[#This Row],[Pd2 Simulation                          ]])</f>
        <v>3.401999999999572E-4</v>
      </c>
      <c r="Q88" s="2">
        <f>100*IF(Table723[[#This Row],[Pd2 Analytic]]&gt;0,Table723[[#This Row],[Pd2 Simulation                          ]]/Table723[[#This Row],[Pd2 Analytic]],1)</f>
        <v>100.12171913791936</v>
      </c>
    </row>
    <row r="89" spans="1:17" x14ac:dyDescent="0.25">
      <c r="A89" s="1">
        <v>8.8000000000000007</v>
      </c>
      <c r="B89" s="6">
        <v>0.30441829999999998</v>
      </c>
      <c r="C89" s="3">
        <v>0.30291030000000002</v>
      </c>
      <c r="D89" s="2">
        <f>ABS(Table6[[#This Row],[Pb Analytic]]-Table6[[#This Row],[Pb Simulation                           ]])</f>
        <v>1.5079999999999538E-3</v>
      </c>
      <c r="E89" s="2">
        <f>100*IF(Table6[[#This Row],[Pb Simulation                           ]]&gt;0,Table6[[#This Row],[Absolute Error]]/Table6[[#This Row],[Pb Simulation                           ]],1)</f>
        <v>0.49537100759052727</v>
      </c>
      <c r="F89" s="7">
        <v>0.58192239999999995</v>
      </c>
      <c r="G89" s="11">
        <v>0.58345499999999995</v>
      </c>
      <c r="H89" s="2">
        <f>ABS(Table7[[#This Row],[Pd Analytic]]-Table7[[#This Row],[Pd Simulation                           ]])</f>
        <v>1.5325999999999951E-3</v>
      </c>
      <c r="I89" s="2">
        <f>100*IF(Table7[[#This Row],[Pd Analytic]]&gt;0,Table7[[#This Row],[Absolute Error]]/Table7[[#This Row],[Pd Analytic]],1)</f>
        <v>0.26267664172901001</v>
      </c>
      <c r="J89" s="8">
        <v>0.30422880000000002</v>
      </c>
      <c r="K89" s="13">
        <v>0.30615579999999998</v>
      </c>
      <c r="L89" s="2">
        <f>ABS(Table72[[#This Row],[Pd1 Simulation                          ]]-Table72[[#This Row],[Pd1 Analytic]])</f>
        <v>1.9269999999999565E-3</v>
      </c>
      <c r="M89" s="2">
        <f>100*IF(Table72[[#This Row],[Pd1 Analytic]]&gt;0,Table72[[#This Row],[Pd1 Simulation                          ]]/Table72[[#This Row],[Pd1 Analytic]],1)</f>
        <v>99.370581906336596</v>
      </c>
      <c r="N89" s="9">
        <v>0.27769359999999998</v>
      </c>
      <c r="O89" s="15">
        <v>0.27729920000000002</v>
      </c>
      <c r="P89" s="2">
        <f>ABS(Table723[[#This Row],[Pd2 Analytic]]-Table723[[#This Row],[Pd2 Simulation                          ]])</f>
        <v>3.9439999999996145E-4</v>
      </c>
      <c r="Q89" s="2">
        <f>100*IF(Table723[[#This Row],[Pd2 Analytic]]&gt;0,Table723[[#This Row],[Pd2 Simulation                          ]]/Table723[[#This Row],[Pd2 Analytic]],1)</f>
        <v>100.14222904357457</v>
      </c>
    </row>
    <row r="90" spans="1:17" x14ac:dyDescent="0.25">
      <c r="A90" s="1">
        <v>8.9</v>
      </c>
      <c r="B90" s="6">
        <v>0.31032009999999999</v>
      </c>
      <c r="C90" s="3">
        <v>0.30883460000000001</v>
      </c>
      <c r="D90" s="2">
        <f>ABS(Table6[[#This Row],[Pb Analytic]]-Table6[[#This Row],[Pb Simulation                           ]])</f>
        <v>1.485499999999973E-3</v>
      </c>
      <c r="E90" s="2">
        <f>100*IF(Table6[[#This Row],[Pb Simulation                           ]]&gt;0,Table6[[#This Row],[Absolute Error]]/Table6[[#This Row],[Pb Simulation                           ]],1)</f>
        <v>0.47869925280378967</v>
      </c>
      <c r="F90" s="7">
        <v>0.57730459999999995</v>
      </c>
      <c r="G90" s="11">
        <v>0.57880730000000002</v>
      </c>
      <c r="H90" s="2">
        <f>ABS(Table7[[#This Row],[Pd Analytic]]-Table7[[#This Row],[Pd Simulation                           ]])</f>
        <v>1.502700000000079E-3</v>
      </c>
      <c r="I90" s="2">
        <f>100*IF(Table7[[#This Row],[Pd Analytic]]&gt;0,Table7[[#This Row],[Absolute Error]]/Table7[[#This Row],[Pd Analytic]],1)</f>
        <v>0.25962008426640076</v>
      </c>
      <c r="J90" s="8">
        <v>0.30182750000000003</v>
      </c>
      <c r="K90" s="13">
        <v>0.30368719999999999</v>
      </c>
      <c r="L90" s="2">
        <f>ABS(Table72[[#This Row],[Pd1 Simulation                          ]]-Table72[[#This Row],[Pd1 Analytic]])</f>
        <v>1.8596999999999642E-3</v>
      </c>
      <c r="M90" s="2">
        <f>100*IF(Table72[[#This Row],[Pd1 Analytic]]&gt;0,Table72[[#This Row],[Pd1 Simulation                          ]]/Table72[[#This Row],[Pd1 Analytic]],1)</f>
        <v>99.387626478824274</v>
      </c>
      <c r="N90" s="9">
        <v>0.27547709999999997</v>
      </c>
      <c r="O90" s="15">
        <v>0.27512009999999998</v>
      </c>
      <c r="P90" s="2">
        <f>ABS(Table723[[#This Row],[Pd2 Analytic]]-Table723[[#This Row],[Pd2 Simulation                          ]])</f>
        <v>3.5699999999999621E-4</v>
      </c>
      <c r="Q90" s="2">
        <f>100*IF(Table723[[#This Row],[Pd2 Analytic]]&gt;0,Table723[[#This Row],[Pd2 Simulation                          ]]/Table723[[#This Row],[Pd2 Analytic]],1)</f>
        <v>100.12976151142719</v>
      </c>
    </row>
    <row r="91" spans="1:17" x14ac:dyDescent="0.25">
      <c r="A91" s="1">
        <v>9</v>
      </c>
      <c r="B91" s="6">
        <v>0.31609789999999999</v>
      </c>
      <c r="C91" s="3">
        <v>0.3146892</v>
      </c>
      <c r="D91" s="2">
        <f>ABS(Table6[[#This Row],[Pb Analytic]]-Table6[[#This Row],[Pb Simulation                           ]])</f>
        <v>1.408699999999985E-3</v>
      </c>
      <c r="E91" s="2">
        <f>100*IF(Table6[[#This Row],[Pb Simulation                           ]]&gt;0,Table6[[#This Row],[Absolute Error]]/Table6[[#This Row],[Pb Simulation                           ]],1)</f>
        <v>0.44565307140603755</v>
      </c>
      <c r="F91" s="7">
        <v>0.57277480000000003</v>
      </c>
      <c r="G91" s="11">
        <v>0.57420099999999996</v>
      </c>
      <c r="H91" s="2">
        <f>ABS(Table7[[#This Row],[Pd Analytic]]-Table7[[#This Row],[Pd Simulation                           ]])</f>
        <v>1.4261999999999331E-3</v>
      </c>
      <c r="I91" s="2">
        <f>100*IF(Table7[[#This Row],[Pd Analytic]]&gt;0,Table7[[#This Row],[Absolute Error]]/Table7[[#This Row],[Pd Analytic]],1)</f>
        <v>0.24837992270998016</v>
      </c>
      <c r="J91" s="8">
        <v>0.29944549999999998</v>
      </c>
      <c r="K91" s="13">
        <v>0.30124190000000001</v>
      </c>
      <c r="L91" s="2">
        <f>ABS(Table72[[#This Row],[Pd1 Simulation                          ]]-Table72[[#This Row],[Pd1 Analytic]])</f>
        <v>1.7964000000000313E-3</v>
      </c>
      <c r="M91" s="2">
        <f>100*IF(Table72[[#This Row],[Pd1 Analytic]]&gt;0,Table72[[#This Row],[Pd1 Simulation                          ]]/Table72[[#This Row],[Pd1 Analytic]],1)</f>
        <v>99.403668613164371</v>
      </c>
      <c r="N91" s="9">
        <v>0.2733293</v>
      </c>
      <c r="O91" s="15">
        <v>0.27295910000000001</v>
      </c>
      <c r="P91" s="2">
        <f>ABS(Table723[[#This Row],[Pd2 Analytic]]-Table723[[#This Row],[Pd2 Simulation                          ]])</f>
        <v>3.7019999999998721E-4</v>
      </c>
      <c r="Q91" s="2">
        <f>100*IF(Table723[[#This Row],[Pd2 Analytic]]&gt;0,Table723[[#This Row],[Pd2 Simulation                          ]]/Table723[[#This Row],[Pd2 Analytic]],1)</f>
        <v>100.13562471447186</v>
      </c>
    </row>
    <row r="92" spans="1:17" x14ac:dyDescent="0.25">
      <c r="A92" s="1">
        <v>9.1</v>
      </c>
      <c r="B92" s="6">
        <v>0.32187710000000003</v>
      </c>
      <c r="C92" s="3">
        <v>0.32047369999999997</v>
      </c>
      <c r="D92" s="2">
        <f>ABS(Table6[[#This Row],[Pb Analytic]]-Table6[[#This Row],[Pb Simulation                           ]])</f>
        <v>1.4034000000000546E-3</v>
      </c>
      <c r="E92" s="2">
        <f>100*IF(Table6[[#This Row],[Pb Simulation                           ]]&gt;0,Table6[[#This Row],[Absolute Error]]/Table6[[#This Row],[Pb Simulation                           ]],1)</f>
        <v>0.43600492237566896</v>
      </c>
      <c r="F92" s="7">
        <v>0.56819710000000001</v>
      </c>
      <c r="G92" s="11">
        <v>0.56963739999999996</v>
      </c>
      <c r="H92" s="2">
        <f>ABS(Table7[[#This Row],[Pd Analytic]]-Table7[[#This Row],[Pd Simulation                           ]])</f>
        <v>1.44029999999995E-3</v>
      </c>
      <c r="I92" s="2">
        <f>100*IF(Table7[[#This Row],[Pd Analytic]]&gt;0,Table7[[#This Row],[Absolute Error]]/Table7[[#This Row],[Pd Analytic]],1)</f>
        <v>0.25284505546861041</v>
      </c>
      <c r="J92" s="8">
        <v>0.29704219999999998</v>
      </c>
      <c r="K92" s="13">
        <v>0.29882029999999998</v>
      </c>
      <c r="L92" s="2">
        <f>ABS(Table72[[#This Row],[Pd1 Simulation                          ]]-Table72[[#This Row],[Pd1 Analytic]])</f>
        <v>1.7781000000000047E-3</v>
      </c>
      <c r="M92" s="2">
        <f>100*IF(Table72[[#This Row],[Pd1 Analytic]]&gt;0,Table72[[#This Row],[Pd1 Simulation                          ]]/Table72[[#This Row],[Pd1 Analytic]],1)</f>
        <v>99.404960104785374</v>
      </c>
      <c r="N92" s="9">
        <v>0.27115489999999998</v>
      </c>
      <c r="O92" s="15">
        <v>0.27081699999999997</v>
      </c>
      <c r="P92" s="2">
        <f>ABS(Table723[[#This Row],[Pd2 Analytic]]-Table723[[#This Row],[Pd2 Simulation                          ]])</f>
        <v>3.3790000000000209E-4</v>
      </c>
      <c r="Q92" s="2">
        <f>100*IF(Table723[[#This Row],[Pd2 Analytic]]&gt;0,Table723[[#This Row],[Pd2 Simulation                          ]]/Table723[[#This Row],[Pd2 Analytic]],1)</f>
        <v>100.12477060155011</v>
      </c>
    </row>
    <row r="93" spans="1:17" x14ac:dyDescent="0.25">
      <c r="A93" s="1">
        <v>9.1999999999999993</v>
      </c>
      <c r="B93" s="6">
        <v>0.32762059999999998</v>
      </c>
      <c r="C93" s="3">
        <v>0.32618819999999998</v>
      </c>
      <c r="D93" s="2">
        <f>ABS(Table6[[#This Row],[Pb Analytic]]-Table6[[#This Row],[Pb Simulation                           ]])</f>
        <v>1.4324000000000003E-3</v>
      </c>
      <c r="E93" s="2">
        <f>100*IF(Table6[[#This Row],[Pb Simulation                           ]]&gt;0,Table6[[#This Row],[Absolute Error]]/Table6[[#This Row],[Pb Simulation                           ]],1)</f>
        <v>0.43721304460098065</v>
      </c>
      <c r="F93" s="7">
        <v>0.56363859999999999</v>
      </c>
      <c r="G93" s="11">
        <v>0.56511719999999999</v>
      </c>
      <c r="H93" s="2">
        <f>ABS(Table7[[#This Row],[Pd Analytic]]-Table7[[#This Row],[Pd Simulation                           ]])</f>
        <v>1.4785999999999966E-3</v>
      </c>
      <c r="I93" s="2">
        <f>100*IF(Table7[[#This Row],[Pd Analytic]]&gt;0,Table7[[#This Row],[Absolute Error]]/Table7[[#This Row],[Pd Analytic]],1)</f>
        <v>0.26164484110552583</v>
      </c>
      <c r="J93" s="8">
        <v>0.2946838</v>
      </c>
      <c r="K93" s="13">
        <v>0.29642289999999999</v>
      </c>
      <c r="L93" s="2">
        <f>ABS(Table72[[#This Row],[Pd1 Simulation                          ]]-Table72[[#This Row],[Pd1 Analytic]])</f>
        <v>1.7390999999999934E-3</v>
      </c>
      <c r="M93" s="2">
        <f>100*IF(Table72[[#This Row],[Pd1 Analytic]]&gt;0,Table72[[#This Row],[Pd1 Simulation                          ]]/Table72[[#This Row],[Pd1 Analytic]],1)</f>
        <v>99.413304437680083</v>
      </c>
      <c r="N93" s="9">
        <v>0.26895479999999999</v>
      </c>
      <c r="O93" s="15">
        <v>0.26869419999999999</v>
      </c>
      <c r="P93" s="2">
        <f>ABS(Table723[[#This Row],[Pd2 Analytic]]-Table723[[#This Row],[Pd2 Simulation                          ]])</f>
        <v>2.6059999999999972E-4</v>
      </c>
      <c r="Q93" s="2">
        <f>100*IF(Table723[[#This Row],[Pd2 Analytic]]&gt;0,Table723[[#This Row],[Pd2 Simulation                          ]]/Table723[[#This Row],[Pd2 Analytic]],1)</f>
        <v>100.09698757918855</v>
      </c>
    </row>
    <row r="94" spans="1:17" x14ac:dyDescent="0.25">
      <c r="A94" s="1">
        <v>9.3000000000000007</v>
      </c>
      <c r="B94" s="6">
        <v>0.33321610000000002</v>
      </c>
      <c r="C94" s="3">
        <v>0.33183249999999997</v>
      </c>
      <c r="D94" s="2">
        <f>ABS(Table6[[#This Row],[Pb Analytic]]-Table6[[#This Row],[Pb Simulation                           ]])</f>
        <v>1.3836000000000404E-3</v>
      </c>
      <c r="E94" s="2">
        <f>100*IF(Table6[[#This Row],[Pb Simulation                           ]]&gt;0,Table6[[#This Row],[Absolute Error]]/Table6[[#This Row],[Pb Simulation                           ]],1)</f>
        <v>0.41522603499652039</v>
      </c>
      <c r="F94" s="7">
        <v>0.5592317</v>
      </c>
      <c r="G94" s="11">
        <v>0.56064150000000001</v>
      </c>
      <c r="H94" s="2">
        <f>ABS(Table7[[#This Row],[Pd Analytic]]-Table7[[#This Row],[Pd Simulation                           ]])</f>
        <v>1.4098000000000166E-3</v>
      </c>
      <c r="I94" s="2">
        <f>100*IF(Table7[[#This Row],[Pd Analytic]]&gt;0,Table7[[#This Row],[Absolute Error]]/Table7[[#This Row],[Pd Analytic]],1)</f>
        <v>0.2514619413653853</v>
      </c>
      <c r="J94" s="8">
        <v>0.29228189999999998</v>
      </c>
      <c r="K94" s="13">
        <v>0.29405019999999998</v>
      </c>
      <c r="L94" s="2">
        <f>ABS(Table72[[#This Row],[Pd1 Simulation                          ]]-Table72[[#This Row],[Pd1 Analytic]])</f>
        <v>1.7683000000000004E-3</v>
      </c>
      <c r="M94" s="2">
        <f>100*IF(Table72[[#This Row],[Pd1 Analytic]]&gt;0,Table72[[#This Row],[Pd1 Simulation                          ]]/Table72[[#This Row],[Pd1 Analytic]],1)</f>
        <v>99.398640096146849</v>
      </c>
      <c r="N94" s="9">
        <v>0.26694980000000001</v>
      </c>
      <c r="O94" s="15">
        <v>0.26659129999999998</v>
      </c>
      <c r="P94" s="2">
        <f>ABS(Table723[[#This Row],[Pd2 Analytic]]-Table723[[#This Row],[Pd2 Simulation                          ]])</f>
        <v>3.5850000000003934E-4</v>
      </c>
      <c r="Q94" s="2">
        <f>100*IF(Table723[[#This Row],[Pd2 Analytic]]&gt;0,Table723[[#This Row],[Pd2 Simulation                          ]]/Table723[[#This Row],[Pd2 Analytic]],1)</f>
        <v>100.13447550613994</v>
      </c>
    </row>
    <row r="95" spans="1:17" x14ac:dyDescent="0.25">
      <c r="A95" s="1">
        <v>9.4</v>
      </c>
      <c r="B95" s="6">
        <v>0.33872459999999999</v>
      </c>
      <c r="C95" s="3">
        <v>0.33740680000000001</v>
      </c>
      <c r="D95" s="2">
        <f>ABS(Table6[[#This Row],[Pb Analytic]]-Table6[[#This Row],[Pb Simulation                           ]])</f>
        <v>1.3177999999999801E-3</v>
      </c>
      <c r="E95" s="2">
        <f>100*IF(Table6[[#This Row],[Pb Simulation                           ]]&gt;0,Table6[[#This Row],[Absolute Error]]/Table6[[#This Row],[Pb Simulation                           ]],1)</f>
        <v>0.38904762157811396</v>
      </c>
      <c r="F95" s="7">
        <v>0.55480810000000003</v>
      </c>
      <c r="G95" s="11">
        <v>0.55621109999999996</v>
      </c>
      <c r="H95" s="2">
        <f>ABS(Table7[[#This Row],[Pd Analytic]]-Table7[[#This Row],[Pd Simulation                           ]])</f>
        <v>1.4029999999999321E-3</v>
      </c>
      <c r="I95" s="2">
        <f>100*IF(Table7[[#This Row],[Pd Analytic]]&gt;0,Table7[[#This Row],[Absolute Error]]/Table7[[#This Row],[Pd Analytic]],1)</f>
        <v>0.25224235906114284</v>
      </c>
      <c r="J95" s="8">
        <v>0.29000700000000001</v>
      </c>
      <c r="K95" s="13">
        <v>0.29170230000000003</v>
      </c>
      <c r="L95" s="2">
        <f>ABS(Table72[[#This Row],[Pd1 Simulation                          ]]-Table72[[#This Row],[Pd1 Analytic]])</f>
        <v>1.6953000000000107E-3</v>
      </c>
      <c r="M95" s="2">
        <f>100*IF(Table72[[#This Row],[Pd1 Analytic]]&gt;0,Table72[[#This Row],[Pd1 Simulation                          ]]/Table72[[#This Row],[Pd1 Analytic]],1)</f>
        <v>99.418825288659022</v>
      </c>
      <c r="N95" s="9">
        <v>0.26480110000000001</v>
      </c>
      <c r="O95" s="15">
        <v>0.26450859999999998</v>
      </c>
      <c r="P95" s="2">
        <f>ABS(Table723[[#This Row],[Pd2 Analytic]]-Table723[[#This Row],[Pd2 Simulation                          ]])</f>
        <v>2.9250000000002885E-4</v>
      </c>
      <c r="Q95" s="2">
        <f>100*IF(Table723[[#This Row],[Pd2 Analytic]]&gt;0,Table723[[#This Row],[Pd2 Simulation                          ]]/Table723[[#This Row],[Pd2 Analytic]],1)</f>
        <v>100.11058241584585</v>
      </c>
    </row>
    <row r="96" spans="1:17" x14ac:dyDescent="0.25">
      <c r="A96" s="1">
        <v>9.5</v>
      </c>
      <c r="B96" s="6">
        <v>0.34439829999999999</v>
      </c>
      <c r="C96" s="3">
        <v>0.34291129999999997</v>
      </c>
      <c r="D96" s="2">
        <f>ABS(Table6[[#This Row],[Pb Analytic]]-Table6[[#This Row],[Pb Simulation                           ]])</f>
        <v>1.4870000000000161E-3</v>
      </c>
      <c r="E96" s="2">
        <f>100*IF(Table6[[#This Row],[Pb Simulation                           ]]&gt;0,Table6[[#This Row],[Absolute Error]]/Table6[[#This Row],[Pb Simulation                           ]],1)</f>
        <v>0.43176752033910043</v>
      </c>
      <c r="F96" s="7">
        <v>0.55033489999999996</v>
      </c>
      <c r="G96" s="11">
        <v>0.55182629999999999</v>
      </c>
      <c r="H96" s="2">
        <f>ABS(Table7[[#This Row],[Pd Analytic]]-Table7[[#This Row],[Pd Simulation                           ]])</f>
        <v>1.4914000000000316E-3</v>
      </c>
      <c r="I96" s="2">
        <f>100*IF(Table7[[#This Row],[Pd Analytic]]&gt;0,Table7[[#This Row],[Absolute Error]]/Table7[[#This Row],[Pd Analytic]],1)</f>
        <v>0.27026620514463184</v>
      </c>
      <c r="J96" s="8">
        <v>0.28766639999999999</v>
      </c>
      <c r="K96" s="13">
        <v>0.28937970000000002</v>
      </c>
      <c r="L96" s="2">
        <f>ABS(Table72[[#This Row],[Pd1 Simulation                          ]]-Table72[[#This Row],[Pd1 Analytic]])</f>
        <v>1.7133000000000287E-3</v>
      </c>
      <c r="M96" s="2">
        <f>100*IF(Table72[[#This Row],[Pd1 Analytic]]&gt;0,Table72[[#This Row],[Pd1 Simulation                          ]]/Table72[[#This Row],[Pd1 Analytic]],1)</f>
        <v>99.407940501700693</v>
      </c>
      <c r="N96" s="9">
        <v>0.26266850000000003</v>
      </c>
      <c r="O96" s="15">
        <v>0.26244659999999997</v>
      </c>
      <c r="P96" s="2">
        <f>ABS(Table723[[#This Row],[Pd2 Analytic]]-Table723[[#This Row],[Pd2 Simulation                          ]])</f>
        <v>2.2190000000005261E-4</v>
      </c>
      <c r="Q96" s="2">
        <f>100*IF(Table723[[#This Row],[Pd2 Analytic]]&gt;0,Table723[[#This Row],[Pd2 Simulation                          ]]/Table723[[#This Row],[Pd2 Analytic]],1)</f>
        <v>100.08455053332756</v>
      </c>
    </row>
    <row r="97" spans="1:17" x14ac:dyDescent="0.25">
      <c r="A97" s="1">
        <v>9.6</v>
      </c>
      <c r="B97" s="6">
        <v>0.34983979999999998</v>
      </c>
      <c r="C97" s="3">
        <v>0.34834609999999999</v>
      </c>
      <c r="D97" s="2">
        <f>ABS(Table6[[#This Row],[Pb Analytic]]-Table6[[#This Row],[Pb Simulation                           ]])</f>
        <v>1.4936999999999867E-3</v>
      </c>
      <c r="E97" s="2">
        <f>100*IF(Table6[[#This Row],[Pb Simulation                           ]]&gt;0,Table6[[#This Row],[Absolute Error]]/Table6[[#This Row],[Pb Simulation                           ]],1)</f>
        <v>0.42696685740158402</v>
      </c>
      <c r="F97" s="7">
        <v>0.54593510000000001</v>
      </c>
      <c r="G97" s="11">
        <v>0.54748779999999997</v>
      </c>
      <c r="H97" s="2">
        <f>ABS(Table7[[#This Row],[Pd Analytic]]-Table7[[#This Row],[Pd Simulation                           ]])</f>
        <v>1.5526999999999624E-3</v>
      </c>
      <c r="I97" s="2">
        <f>100*IF(Table7[[#This Row],[Pd Analytic]]&gt;0,Table7[[#This Row],[Absolute Error]]/Table7[[#This Row],[Pd Analytic]],1)</f>
        <v>0.28360449310467967</v>
      </c>
      <c r="J97" s="8">
        <v>0.2853694</v>
      </c>
      <c r="K97" s="13">
        <v>0.28708240000000002</v>
      </c>
      <c r="L97" s="2">
        <f>ABS(Table72[[#This Row],[Pd1 Simulation                          ]]-Table72[[#This Row],[Pd1 Analytic]])</f>
        <v>1.7130000000000201E-3</v>
      </c>
      <c r="M97" s="2">
        <f>100*IF(Table72[[#This Row],[Pd1 Analytic]]&gt;0,Table72[[#This Row],[Pd1 Simulation                          ]]/Table72[[#This Row],[Pd1 Analytic]],1)</f>
        <v>99.403307203785388</v>
      </c>
      <c r="N97" s="9">
        <v>0.26056570000000001</v>
      </c>
      <c r="O97" s="15">
        <v>0.26040540000000001</v>
      </c>
      <c r="P97" s="2">
        <f>ABS(Table723[[#This Row],[Pd2 Analytic]]-Table723[[#This Row],[Pd2 Simulation                          ]])</f>
        <v>1.6030000000000211E-4</v>
      </c>
      <c r="Q97" s="2">
        <f>100*IF(Table723[[#This Row],[Pd2 Analytic]]&gt;0,Table723[[#This Row],[Pd2 Simulation                          ]]/Table723[[#This Row],[Pd2 Analytic]],1)</f>
        <v>100.0615578632394</v>
      </c>
    </row>
    <row r="98" spans="1:17" x14ac:dyDescent="0.25">
      <c r="A98" s="1">
        <v>9.6999999999999993</v>
      </c>
      <c r="B98" s="6">
        <v>0.35513670000000003</v>
      </c>
      <c r="C98" s="3">
        <v>0.35371180000000002</v>
      </c>
      <c r="D98" s="2">
        <f>ABS(Table6[[#This Row],[Pb Analytic]]-Table6[[#This Row],[Pb Simulation                           ]])</f>
        <v>1.4249000000000067E-3</v>
      </c>
      <c r="E98" s="2">
        <f>100*IF(Table6[[#This Row],[Pb Simulation                           ]]&gt;0,Table6[[#This Row],[Absolute Error]]/Table6[[#This Row],[Pb Simulation                           ]],1)</f>
        <v>0.40122578150892502</v>
      </c>
      <c r="F98" s="7">
        <v>0.54178079999999995</v>
      </c>
      <c r="G98" s="11">
        <v>0.54319600000000001</v>
      </c>
      <c r="H98" s="2">
        <f>ABS(Table7[[#This Row],[Pd Analytic]]-Table7[[#This Row],[Pd Simulation                           ]])</f>
        <v>1.4152000000000609E-3</v>
      </c>
      <c r="I98" s="2">
        <f>100*IF(Table7[[#This Row],[Pd Analytic]]&gt;0,Table7[[#This Row],[Absolute Error]]/Table7[[#This Row],[Pd Analytic]],1)</f>
        <v>0.26053210995663828</v>
      </c>
      <c r="J98" s="8">
        <v>0.28313840000000001</v>
      </c>
      <c r="K98" s="13">
        <v>0.28481050000000002</v>
      </c>
      <c r="L98" s="2">
        <f>ABS(Table72[[#This Row],[Pd1 Simulation                          ]]-Table72[[#This Row],[Pd1 Analytic]])</f>
        <v>1.6721000000000097E-3</v>
      </c>
      <c r="M98" s="2">
        <f>100*IF(Table72[[#This Row],[Pd1 Analytic]]&gt;0,Table72[[#This Row],[Pd1 Simulation                          ]]/Table72[[#This Row],[Pd1 Analytic]],1)</f>
        <v>99.412907880854107</v>
      </c>
      <c r="N98" s="9">
        <v>0.25864239999999999</v>
      </c>
      <c r="O98" s="15">
        <v>0.25838539999999999</v>
      </c>
      <c r="P98" s="2">
        <f>ABS(Table723[[#This Row],[Pd2 Analytic]]-Table723[[#This Row],[Pd2 Simulation                          ]])</f>
        <v>2.5700000000000722E-4</v>
      </c>
      <c r="Q98" s="2">
        <f>100*IF(Table723[[#This Row],[Pd2 Analytic]]&gt;0,Table723[[#This Row],[Pd2 Simulation                          ]]/Table723[[#This Row],[Pd2 Analytic]],1)</f>
        <v>100.09946382419442</v>
      </c>
    </row>
    <row r="99" spans="1:17" x14ac:dyDescent="0.25">
      <c r="A99" s="1">
        <v>9.8000000000000007</v>
      </c>
      <c r="B99" s="6">
        <v>0.36037140000000001</v>
      </c>
      <c r="C99" s="3">
        <v>0.35900870000000001</v>
      </c>
      <c r="D99" s="2">
        <f>ABS(Table6[[#This Row],[Pb Analytic]]-Table6[[#This Row],[Pb Simulation                           ]])</f>
        <v>1.3626999999999945E-3</v>
      </c>
      <c r="E99" s="2">
        <f>100*IF(Table6[[#This Row],[Pb Simulation                           ]]&gt;0,Table6[[#This Row],[Absolute Error]]/Table6[[#This Row],[Pb Simulation                           ]],1)</f>
        <v>0.3781376657526081</v>
      </c>
      <c r="F99" s="7">
        <v>0.53760079999999999</v>
      </c>
      <c r="G99" s="11">
        <v>0.53895099999999996</v>
      </c>
      <c r="H99" s="2">
        <f>ABS(Table7[[#This Row],[Pd Analytic]]-Table7[[#This Row],[Pd Simulation                           ]])</f>
        <v>1.3501999999999681E-3</v>
      </c>
      <c r="I99" s="2">
        <f>100*IF(Table7[[#This Row],[Pd Analytic]]&gt;0,Table7[[#This Row],[Absolute Error]]/Table7[[#This Row],[Pd Analytic]],1)</f>
        <v>0.25052370252582667</v>
      </c>
      <c r="J99" s="8">
        <v>0.28095940000000003</v>
      </c>
      <c r="K99" s="13">
        <v>0.28256439999999999</v>
      </c>
      <c r="L99" s="2">
        <f>ABS(Table72[[#This Row],[Pd1 Simulation                          ]]-Table72[[#This Row],[Pd1 Analytic]])</f>
        <v>1.6049999999999676E-3</v>
      </c>
      <c r="M99" s="2">
        <f>100*IF(Table72[[#This Row],[Pd1 Analytic]]&gt;0,Table72[[#This Row],[Pd1 Simulation                          ]]/Table72[[#This Row],[Pd1 Analytic]],1)</f>
        <v>99.431987893733265</v>
      </c>
      <c r="N99" s="9">
        <v>0.25664140000000002</v>
      </c>
      <c r="O99" s="15">
        <v>0.25638660000000002</v>
      </c>
      <c r="P99" s="2">
        <f>ABS(Table723[[#This Row],[Pd2 Analytic]]-Table723[[#This Row],[Pd2 Simulation                          ]])</f>
        <v>2.5479999999999947E-4</v>
      </c>
      <c r="Q99" s="2">
        <f>100*IF(Table723[[#This Row],[Pd2 Analytic]]&gt;0,Table723[[#This Row],[Pd2 Simulation                          ]]/Table723[[#This Row],[Pd2 Analytic]],1)</f>
        <v>100.09938116890665</v>
      </c>
    </row>
    <row r="100" spans="1:17" x14ac:dyDescent="0.25">
      <c r="A100" s="1">
        <v>9.9</v>
      </c>
      <c r="B100" s="6">
        <v>0.36533460000000001</v>
      </c>
      <c r="C100" s="3">
        <v>0.36423719999999998</v>
      </c>
      <c r="D100" s="2">
        <f>ABS(Table6[[#This Row],[Pb Analytic]]-Table6[[#This Row],[Pb Simulation                           ]])</f>
        <v>1.0974000000000261E-3</v>
      </c>
      <c r="E100" s="2">
        <f>100*IF(Table6[[#This Row],[Pb Simulation                           ]]&gt;0,Table6[[#This Row],[Absolute Error]]/Table6[[#This Row],[Pb Simulation                           ]],1)</f>
        <v>0.30038217020781116</v>
      </c>
      <c r="F100" s="7">
        <v>0.53364829999999996</v>
      </c>
      <c r="G100" s="11">
        <v>0.53475309999999998</v>
      </c>
      <c r="H100" s="2">
        <f>ABS(Table7[[#This Row],[Pd Analytic]]-Table7[[#This Row],[Pd Simulation                           ]])</f>
        <v>1.1048000000000169E-3</v>
      </c>
      <c r="I100" s="2">
        <f>100*IF(Table7[[#This Row],[Pd Analytic]]&gt;0,Table7[[#This Row],[Absolute Error]]/Table7[[#This Row],[Pd Analytic]],1)</f>
        <v>0.20660001784001195</v>
      </c>
      <c r="J100" s="8">
        <v>0.2788775</v>
      </c>
      <c r="K100" s="13">
        <v>0.28034369999999997</v>
      </c>
      <c r="L100" s="2">
        <f>ABS(Table72[[#This Row],[Pd1 Simulation                          ]]-Table72[[#This Row],[Pd1 Analytic]])</f>
        <v>1.4661999999999731E-3</v>
      </c>
      <c r="M100" s="2">
        <f>100*IF(Table72[[#This Row],[Pd1 Analytic]]&gt;0,Table72[[#This Row],[Pd1 Simulation                          ]]/Table72[[#This Row],[Pd1 Analytic]],1)</f>
        <v>99.476999126429462</v>
      </c>
      <c r="N100" s="9">
        <v>0.25477080000000002</v>
      </c>
      <c r="O100" s="15">
        <v>0.25440940000000001</v>
      </c>
      <c r="P100" s="2">
        <f>ABS(Table723[[#This Row],[Pd2 Analytic]]-Table723[[#This Row],[Pd2 Simulation                          ]])</f>
        <v>3.6140000000001171E-4</v>
      </c>
      <c r="Q100" s="2">
        <f>100*IF(Table723[[#This Row],[Pd2 Analytic]]&gt;0,Table723[[#This Row],[Pd2 Simulation                          ]]/Table723[[#This Row],[Pd2 Analytic]],1)</f>
        <v>100.1420544995586</v>
      </c>
    </row>
    <row r="101" spans="1:17" x14ac:dyDescent="0.25">
      <c r="A101" s="1">
        <v>10</v>
      </c>
      <c r="B101" s="6">
        <v>0.370479</v>
      </c>
      <c r="C101" s="3">
        <v>0.369398</v>
      </c>
      <c r="D101" s="2">
        <f>ABS(Table6[[#This Row],[Pb Analytic]]-Table6[[#This Row],[Pb Simulation                           ]])</f>
        <v>1.0809999999999986E-3</v>
      </c>
      <c r="E101" s="2">
        <f>100*IF(Table6[[#This Row],[Pb Simulation                           ]]&gt;0,Table6[[#This Row],[Absolute Error]]/Table6[[#This Row],[Pb Simulation                           ]],1)</f>
        <v>0.29178441962972224</v>
      </c>
      <c r="F101" s="7">
        <v>0.52948209999999996</v>
      </c>
      <c r="G101" s="11">
        <v>0.53060240000000003</v>
      </c>
      <c r="H101" s="2">
        <f>ABS(Table7[[#This Row],[Pd Analytic]]-Table7[[#This Row],[Pd Simulation                           ]])</f>
        <v>1.120300000000074E-3</v>
      </c>
      <c r="I101" s="2">
        <f>100*IF(Table7[[#This Row],[Pd Analytic]]&gt;0,Table7[[#This Row],[Absolute Error]]/Table7[[#This Row],[Pd Analytic]],1)</f>
        <v>0.21113737894892182</v>
      </c>
      <c r="J101" s="8">
        <v>0.27666420000000003</v>
      </c>
      <c r="K101" s="13">
        <v>0.27814879999999997</v>
      </c>
      <c r="L101" s="2">
        <f>ABS(Table72[[#This Row],[Pd1 Simulation                          ]]-Table72[[#This Row],[Pd1 Analytic]])</f>
        <v>1.4845999999999471E-3</v>
      </c>
      <c r="M101" s="2">
        <f>100*IF(Table72[[#This Row],[Pd1 Analytic]]&gt;0,Table72[[#This Row],[Pd1 Simulation                          ]]/Table72[[#This Row],[Pd1 Analytic]],1)</f>
        <v>99.466256909970511</v>
      </c>
      <c r="N101" s="9">
        <v>0.25281789999999998</v>
      </c>
      <c r="O101" s="15">
        <v>0.2524536</v>
      </c>
      <c r="P101" s="2">
        <f>ABS(Table723[[#This Row],[Pd2 Analytic]]-Table723[[#This Row],[Pd2 Simulation                          ]])</f>
        <v>3.6429999999998408E-4</v>
      </c>
      <c r="Q101" s="2">
        <f>100*IF(Table723[[#This Row],[Pd2 Analytic]]&gt;0,Table723[[#This Row],[Pd2 Simulation                          ]]/Table723[[#This Row],[Pd2 Analytic]],1)</f>
        <v>100.14430374532191</v>
      </c>
    </row>
    <row r="102" spans="1:17" x14ac:dyDescent="0.25">
      <c r="A102" s="1">
        <v>10.1</v>
      </c>
      <c r="B102" s="6">
        <v>0.37570379999999998</v>
      </c>
      <c r="C102" s="3">
        <v>0.37449159999999998</v>
      </c>
      <c r="D102" s="2">
        <f>ABS(Table6[[#This Row],[Pb Analytic]]-Table6[[#This Row],[Pb Simulation                           ]])</f>
        <v>1.2121999999999966E-3</v>
      </c>
      <c r="E102" s="2">
        <f>100*IF(Table6[[#This Row],[Pb Simulation                           ]]&gt;0,Table6[[#This Row],[Absolute Error]]/Table6[[#This Row],[Pb Simulation                           ]],1)</f>
        <v>0.32264778796487997</v>
      </c>
      <c r="F102" s="7">
        <v>0.52522610000000003</v>
      </c>
      <c r="G102" s="11">
        <v>0.52649889999999999</v>
      </c>
      <c r="H102" s="2">
        <f>ABS(Table7[[#This Row],[Pd Analytic]]-Table7[[#This Row],[Pd Simulation                           ]])</f>
        <v>1.2727999999999628E-3</v>
      </c>
      <c r="I102" s="2">
        <f>100*IF(Table7[[#This Row],[Pd Analytic]]&gt;0,Table7[[#This Row],[Absolute Error]]/Table7[[#This Row],[Pd Analytic]],1)</f>
        <v>0.24174789349036874</v>
      </c>
      <c r="J102" s="8">
        <v>0.27453880000000003</v>
      </c>
      <c r="K102" s="13">
        <v>0.27597949999999999</v>
      </c>
      <c r="L102" s="2">
        <f>ABS(Table72[[#This Row],[Pd1 Simulation                          ]]-Table72[[#This Row],[Pd1 Analytic]])</f>
        <v>1.4406999999999615E-3</v>
      </c>
      <c r="M102" s="2">
        <f>100*IF(Table72[[#This Row],[Pd1 Analytic]]&gt;0,Table72[[#This Row],[Pd1 Simulation                          ]]/Table72[[#This Row],[Pd1 Analytic]],1)</f>
        <v>99.47796847229597</v>
      </c>
      <c r="N102" s="9">
        <v>0.2506873</v>
      </c>
      <c r="O102" s="15">
        <v>0.2505194</v>
      </c>
      <c r="P102" s="2">
        <f>ABS(Table723[[#This Row],[Pd2 Analytic]]-Table723[[#This Row],[Pd2 Simulation                          ]])</f>
        <v>1.6789999999999861E-4</v>
      </c>
      <c r="Q102" s="2">
        <f>100*IF(Table723[[#This Row],[Pd2 Analytic]]&gt;0,Table723[[#This Row],[Pd2 Simulation                          ]]/Table723[[#This Row],[Pd2 Analytic]],1)</f>
        <v>100.06702075767386</v>
      </c>
    </row>
    <row r="103" spans="1:17" x14ac:dyDescent="0.25">
      <c r="A103" s="1">
        <v>10.199999999999999</v>
      </c>
      <c r="B103" s="6">
        <v>0.3808067</v>
      </c>
      <c r="C103" s="3">
        <v>0.37951859999999998</v>
      </c>
      <c r="D103" s="2">
        <f>ABS(Table6[[#This Row],[Pb Analytic]]-Table6[[#This Row],[Pb Simulation                           ]])</f>
        <v>1.2881000000000142E-3</v>
      </c>
      <c r="E103" s="2">
        <f>100*IF(Table6[[#This Row],[Pb Simulation                           ]]&gt;0,Table6[[#This Row],[Absolute Error]]/Table6[[#This Row],[Pb Simulation                           ]],1)</f>
        <v>0.33825560317085129</v>
      </c>
      <c r="F103" s="7">
        <v>0.52118920000000002</v>
      </c>
      <c r="G103" s="11">
        <v>0.52244250000000003</v>
      </c>
      <c r="H103" s="2">
        <f>ABS(Table7[[#This Row],[Pd Analytic]]-Table7[[#This Row],[Pd Simulation                           ]])</f>
        <v>1.2533000000000127E-3</v>
      </c>
      <c r="I103" s="2">
        <f>100*IF(Table7[[#This Row],[Pd Analytic]]&gt;0,Table7[[#This Row],[Absolute Error]]/Table7[[#This Row],[Pd Analytic]],1)</f>
        <v>0.23989242835336186</v>
      </c>
      <c r="J103" s="8">
        <v>0.2723585</v>
      </c>
      <c r="K103" s="13">
        <v>0.27383570000000002</v>
      </c>
      <c r="L103" s="2">
        <f>ABS(Table72[[#This Row],[Pd1 Simulation                          ]]-Table72[[#This Row],[Pd1 Analytic]])</f>
        <v>1.4772000000000118E-3</v>
      </c>
      <c r="M103" s="2">
        <f>100*IF(Table72[[#This Row],[Pd1 Analytic]]&gt;0,Table72[[#This Row],[Pd1 Simulation                          ]]/Table72[[#This Row],[Pd1 Analytic]],1)</f>
        <v>99.460552440751883</v>
      </c>
      <c r="N103" s="9">
        <v>0.24883069999999999</v>
      </c>
      <c r="O103" s="15">
        <v>0.24860689999999999</v>
      </c>
      <c r="P103" s="2">
        <f>ABS(Table723[[#This Row],[Pd2 Analytic]]-Table723[[#This Row],[Pd2 Simulation                          ]])</f>
        <v>2.2379999999999622E-4</v>
      </c>
      <c r="Q103" s="2">
        <f>100*IF(Table723[[#This Row],[Pd2 Analytic]]&gt;0,Table723[[#This Row],[Pd2 Simulation                          ]]/Table723[[#This Row],[Pd2 Analytic]],1)</f>
        <v>100.09002163656761</v>
      </c>
    </row>
    <row r="104" spans="1:17" x14ac:dyDescent="0.25">
      <c r="A104" s="1">
        <v>10.3</v>
      </c>
      <c r="B104" s="6">
        <v>0.38561830000000002</v>
      </c>
      <c r="C104" s="3">
        <v>0.38447959999999998</v>
      </c>
      <c r="D104" s="2">
        <f>ABS(Table6[[#This Row],[Pb Analytic]]-Table6[[#This Row],[Pb Simulation                           ]])</f>
        <v>1.138700000000048E-3</v>
      </c>
      <c r="E104" s="2">
        <f>100*IF(Table6[[#This Row],[Pb Simulation                           ]]&gt;0,Table6[[#This Row],[Absolute Error]]/Table6[[#This Row],[Pb Simulation                           ]],1)</f>
        <v>0.29529200248018517</v>
      </c>
      <c r="F104" s="7">
        <v>0.51718019999999998</v>
      </c>
      <c r="G104" s="11">
        <v>0.51843329999999999</v>
      </c>
      <c r="H104" s="2">
        <f>ABS(Table7[[#This Row],[Pd Analytic]]-Table7[[#This Row],[Pd Simulation                           ]])</f>
        <v>1.253100000000007E-3</v>
      </c>
      <c r="I104" s="2">
        <f>100*IF(Table7[[#This Row],[Pd Analytic]]&gt;0,Table7[[#This Row],[Absolute Error]]/Table7[[#This Row],[Pd Analytic]],1)</f>
        <v>0.24170901059017758</v>
      </c>
      <c r="J104" s="8">
        <v>0.27031939999999999</v>
      </c>
      <c r="K104" s="13">
        <v>0.2717174</v>
      </c>
      <c r="L104" s="2">
        <f>ABS(Table72[[#This Row],[Pd1 Simulation                          ]]-Table72[[#This Row],[Pd1 Analytic]])</f>
        <v>1.3980000000000103E-3</v>
      </c>
      <c r="M104" s="2">
        <f>100*IF(Table72[[#This Row],[Pd1 Analytic]]&gt;0,Table72[[#This Row],[Pd1 Simulation                          ]]/Table72[[#This Row],[Pd1 Analytic]],1)</f>
        <v>99.485494856052654</v>
      </c>
      <c r="N104" s="9">
        <v>0.24686079999999999</v>
      </c>
      <c r="O104" s="15">
        <v>0.24671589999999999</v>
      </c>
      <c r="P104" s="2">
        <f>ABS(Table723[[#This Row],[Pd2 Analytic]]-Table723[[#This Row],[Pd2 Simulation                          ]])</f>
        <v>1.4490000000000336E-4</v>
      </c>
      <c r="Q104" s="2">
        <f>100*IF(Table723[[#This Row],[Pd2 Analytic]]&gt;0,Table723[[#This Row],[Pd2 Simulation                          ]]/Table723[[#This Row],[Pd2 Analytic]],1)</f>
        <v>100.05873152074918</v>
      </c>
    </row>
    <row r="105" spans="1:17" x14ac:dyDescent="0.25">
      <c r="A105" s="1">
        <v>10.4</v>
      </c>
      <c r="B105" s="6">
        <v>0.3905149</v>
      </c>
      <c r="C105" s="3">
        <v>0.38937549999999999</v>
      </c>
      <c r="D105" s="2">
        <f>ABS(Table6[[#This Row],[Pb Analytic]]-Table6[[#This Row],[Pb Simulation                           ]])</f>
        <v>1.1394000000000126E-3</v>
      </c>
      <c r="E105" s="2">
        <f>100*IF(Table6[[#This Row],[Pb Simulation                           ]]&gt;0,Table6[[#This Row],[Absolute Error]]/Table6[[#This Row],[Pb Simulation                           ]],1)</f>
        <v>0.29176863674088049</v>
      </c>
      <c r="F105" s="7">
        <v>0.5132369</v>
      </c>
      <c r="G105" s="11">
        <v>0.51447100000000001</v>
      </c>
      <c r="H105" s="2">
        <f>ABS(Table7[[#This Row],[Pd Analytic]]-Table7[[#This Row],[Pd Simulation                           ]])</f>
        <v>1.2341000000000157E-3</v>
      </c>
      <c r="I105" s="2">
        <f>100*IF(Table7[[#This Row],[Pd Analytic]]&gt;0,Table7[[#This Row],[Absolute Error]]/Table7[[#This Row],[Pd Analytic]],1)</f>
        <v>0.23987746636836976</v>
      </c>
      <c r="J105" s="8">
        <v>0.26817730000000001</v>
      </c>
      <c r="K105" s="13">
        <v>0.26962439999999999</v>
      </c>
      <c r="L105" s="2">
        <f>ABS(Table72[[#This Row],[Pd1 Simulation                          ]]-Table72[[#This Row],[Pd1 Analytic]])</f>
        <v>1.447099999999979E-3</v>
      </c>
      <c r="M105" s="2">
        <f>100*IF(Table72[[#This Row],[Pd1 Analytic]]&gt;0,Table72[[#This Row],[Pd1 Simulation                          ]]/Table72[[#This Row],[Pd1 Analytic]],1)</f>
        <v>99.463290414369027</v>
      </c>
      <c r="N105" s="9">
        <v>0.24505959999999999</v>
      </c>
      <c r="O105" s="15">
        <v>0.24484649999999999</v>
      </c>
      <c r="P105" s="2">
        <f>ABS(Table723[[#This Row],[Pd2 Analytic]]-Table723[[#This Row],[Pd2 Simulation                          ]])</f>
        <v>2.1309999999999385E-4</v>
      </c>
      <c r="Q105" s="2">
        <f>100*IF(Table723[[#This Row],[Pd2 Analytic]]&gt;0,Table723[[#This Row],[Pd2 Simulation                          ]]/Table723[[#This Row],[Pd2 Analytic]],1)</f>
        <v>100.0870341213781</v>
      </c>
    </row>
    <row r="106" spans="1:17" x14ac:dyDescent="0.25">
      <c r="A106" s="1">
        <v>10.5</v>
      </c>
      <c r="B106" s="6">
        <v>0.39534599999999998</v>
      </c>
      <c r="C106" s="3">
        <v>0.39420680000000002</v>
      </c>
      <c r="D106" s="2">
        <f>ABS(Table6[[#This Row],[Pb Analytic]]-Table6[[#This Row],[Pb Simulation                           ]])</f>
        <v>1.1391999999999514E-3</v>
      </c>
      <c r="E106" s="2">
        <f>100*IF(Table6[[#This Row],[Pb Simulation                           ]]&gt;0,Table6[[#This Row],[Absolute Error]]/Table6[[#This Row],[Pb Simulation                           ]],1)</f>
        <v>0.28815265615434366</v>
      </c>
      <c r="F106" s="7">
        <v>0.50933139999999999</v>
      </c>
      <c r="G106" s="11">
        <v>0.51055530000000005</v>
      </c>
      <c r="H106" s="2">
        <f>ABS(Table7[[#This Row],[Pd Analytic]]-Table7[[#This Row],[Pd Simulation                           ]])</f>
        <v>1.2239000000000555E-3</v>
      </c>
      <c r="I106" s="2">
        <f>100*IF(Table7[[#This Row],[Pd Analytic]]&gt;0,Table7[[#This Row],[Absolute Error]]/Table7[[#This Row],[Pd Analytic]],1)</f>
        <v>0.23971938005541327</v>
      </c>
      <c r="J106" s="8">
        <v>0.26614470000000001</v>
      </c>
      <c r="K106" s="13">
        <v>0.26755669999999998</v>
      </c>
      <c r="L106" s="2">
        <f>ABS(Table72[[#This Row],[Pd1 Simulation                          ]]-Table72[[#This Row],[Pd1 Analytic]])</f>
        <v>1.4119999999999688E-3</v>
      </c>
      <c r="M106" s="2">
        <f>100*IF(Table72[[#This Row],[Pd1 Analytic]]&gt;0,Table72[[#This Row],[Pd1 Simulation                          ]]/Table72[[#This Row],[Pd1 Analytic]],1)</f>
        <v>99.472261393566313</v>
      </c>
      <c r="N106" s="9">
        <v>0.24318670000000001</v>
      </c>
      <c r="O106" s="15">
        <v>0.24299870000000001</v>
      </c>
      <c r="P106" s="2">
        <f>ABS(Table723[[#This Row],[Pd2 Analytic]]-Table723[[#This Row],[Pd2 Simulation                          ]])</f>
        <v>1.8799999999999373E-4</v>
      </c>
      <c r="Q106" s="2">
        <f>100*IF(Table723[[#This Row],[Pd2 Analytic]]&gt;0,Table723[[#This Row],[Pd2 Simulation                          ]]/Table723[[#This Row],[Pd2 Analytic]],1)</f>
        <v>100.07736666903979</v>
      </c>
    </row>
    <row r="107" spans="1:17" x14ac:dyDescent="0.25">
      <c r="A107" s="1">
        <v>10.6</v>
      </c>
      <c r="B107" s="6">
        <v>0.40017940000000002</v>
      </c>
      <c r="C107" s="3">
        <v>0.39897440000000001</v>
      </c>
      <c r="D107" s="2">
        <f>ABS(Table6[[#This Row],[Pb Analytic]]-Table6[[#This Row],[Pb Simulation                           ]])</f>
        <v>1.2050000000000116E-3</v>
      </c>
      <c r="E107" s="2">
        <f>100*IF(Table6[[#This Row],[Pb Simulation                           ]]&gt;0,Table6[[#This Row],[Absolute Error]]/Table6[[#This Row],[Pb Simulation                           ]],1)</f>
        <v>0.30111494994495258</v>
      </c>
      <c r="F107" s="7">
        <v>0.50535209999999997</v>
      </c>
      <c r="G107" s="11">
        <v>0.50668619999999998</v>
      </c>
      <c r="H107" s="2">
        <f>ABS(Table7[[#This Row],[Pd Analytic]]-Table7[[#This Row],[Pd Simulation                           ]])</f>
        <v>1.3341000000000047E-3</v>
      </c>
      <c r="I107" s="2">
        <f>100*IF(Table7[[#This Row],[Pd Analytic]]&gt;0,Table7[[#This Row],[Absolute Error]]/Table7[[#This Row],[Pd Analytic]],1)</f>
        <v>0.26329905965467476</v>
      </c>
      <c r="J107" s="8">
        <v>0.26408120000000002</v>
      </c>
      <c r="K107" s="13">
        <v>0.26551399999999997</v>
      </c>
      <c r="L107" s="2">
        <f>ABS(Table72[[#This Row],[Pd1 Simulation                          ]]-Table72[[#This Row],[Pd1 Analytic]])</f>
        <v>1.4327999999999563E-3</v>
      </c>
      <c r="M107" s="2">
        <f>100*IF(Table72[[#This Row],[Pd1 Analytic]]&gt;0,Table72[[#This Row],[Pd1 Simulation                          ]]/Table72[[#This Row],[Pd1 Analytic]],1)</f>
        <v>99.460367438251865</v>
      </c>
      <c r="N107" s="9">
        <v>0.24127090000000001</v>
      </c>
      <c r="O107" s="15">
        <v>0.2411722</v>
      </c>
      <c r="P107" s="2">
        <f>ABS(Table723[[#This Row],[Pd2 Analytic]]-Table723[[#This Row],[Pd2 Simulation                          ]])</f>
        <v>9.8700000000007115E-5</v>
      </c>
      <c r="Q107" s="2">
        <f>100*IF(Table723[[#This Row],[Pd2 Analytic]]&gt;0,Table723[[#This Row],[Pd2 Simulation                          ]]/Table723[[#This Row],[Pd2 Analytic]],1)</f>
        <v>100.04092511491788</v>
      </c>
    </row>
    <row r="108" spans="1:17" x14ac:dyDescent="0.25">
      <c r="A108" s="1">
        <v>10.7</v>
      </c>
      <c r="B108" s="6">
        <v>0.40486040000000001</v>
      </c>
      <c r="C108" s="3">
        <v>0.40367900000000001</v>
      </c>
      <c r="D108" s="2">
        <f>ABS(Table6[[#This Row],[Pb Analytic]]-Table6[[#This Row],[Pb Simulation                           ]])</f>
        <v>1.1813999999999991E-3</v>
      </c>
      <c r="E108" s="2">
        <f>100*IF(Table6[[#This Row],[Pb Simulation                           ]]&gt;0,Table6[[#This Row],[Absolute Error]]/Table6[[#This Row],[Pb Simulation                           ]],1)</f>
        <v>0.29180428611936338</v>
      </c>
      <c r="F108" s="7">
        <v>0.50170800000000004</v>
      </c>
      <c r="G108" s="11">
        <v>0.50286330000000001</v>
      </c>
      <c r="H108" s="2">
        <f>ABS(Table7[[#This Row],[Pd Analytic]]-Table7[[#This Row],[Pd Simulation                           ]])</f>
        <v>1.1552999999999702E-3</v>
      </c>
      <c r="I108" s="2">
        <f>100*IF(Table7[[#This Row],[Pd Analytic]]&gt;0,Table7[[#This Row],[Absolute Error]]/Table7[[#This Row],[Pd Analytic]],1)</f>
        <v>0.22974434602802993</v>
      </c>
      <c r="J108" s="8">
        <v>0.26218330000000001</v>
      </c>
      <c r="K108" s="13">
        <v>0.26349620000000001</v>
      </c>
      <c r="L108" s="2">
        <f>ABS(Table72[[#This Row],[Pd1 Simulation                          ]]-Table72[[#This Row],[Pd1 Analytic]])</f>
        <v>1.3129000000000057E-3</v>
      </c>
      <c r="M108" s="2">
        <f>100*IF(Table72[[#This Row],[Pd1 Analytic]]&gt;0,Table72[[#This Row],[Pd1 Simulation                          ]]/Table72[[#This Row],[Pd1 Analytic]],1)</f>
        <v>99.501738544996087</v>
      </c>
      <c r="N108" s="9">
        <v>0.23952470000000001</v>
      </c>
      <c r="O108" s="15">
        <v>0.2393671</v>
      </c>
      <c r="P108" s="2">
        <f>ABS(Table723[[#This Row],[Pd2 Analytic]]-Table723[[#This Row],[Pd2 Simulation                          ]])</f>
        <v>1.5760000000000773E-4</v>
      </c>
      <c r="Q108" s="2">
        <f>100*IF(Table723[[#This Row],[Pd2 Analytic]]&gt;0,Table723[[#This Row],[Pd2 Simulation                          ]]/Table723[[#This Row],[Pd2 Analytic]],1)</f>
        <v>100.06584029300602</v>
      </c>
    </row>
    <row r="109" spans="1:17" x14ac:dyDescent="0.25">
      <c r="A109" s="1">
        <v>10.8</v>
      </c>
      <c r="B109" s="6">
        <v>0.409306</v>
      </c>
      <c r="C109" s="3">
        <v>0.4083213</v>
      </c>
      <c r="D109" s="2">
        <f>ABS(Table6[[#This Row],[Pb Analytic]]-Table6[[#This Row],[Pb Simulation                           ]])</f>
        <v>9.8470000000000502E-4</v>
      </c>
      <c r="E109" s="2">
        <f>100*IF(Table6[[#This Row],[Pb Simulation                           ]]&gt;0,Table6[[#This Row],[Absolute Error]]/Table6[[#This Row],[Pb Simulation                           ]],1)</f>
        <v>0.24057795390246051</v>
      </c>
      <c r="F109" s="7">
        <v>0.49800840000000002</v>
      </c>
      <c r="G109" s="11">
        <v>0.49908619999999998</v>
      </c>
      <c r="H109" s="2">
        <f>ABS(Table7[[#This Row],[Pd Analytic]]-Table7[[#This Row],[Pd Simulation                           ]])</f>
        <v>1.0777999999999621E-3</v>
      </c>
      <c r="I109" s="2">
        <f>100*IF(Table7[[#This Row],[Pd Analytic]]&gt;0,Table7[[#This Row],[Absolute Error]]/Table7[[#This Row],[Pd Analytic]],1)</f>
        <v>0.21595467877091415</v>
      </c>
      <c r="J109" s="8">
        <v>0.26021630000000001</v>
      </c>
      <c r="K109" s="13">
        <v>0.26150309999999999</v>
      </c>
      <c r="L109" s="2">
        <f>ABS(Table72[[#This Row],[Pd1 Simulation                          ]]-Table72[[#This Row],[Pd1 Analytic]])</f>
        <v>1.2867999999999769E-3</v>
      </c>
      <c r="M109" s="2">
        <f>100*IF(Table72[[#This Row],[Pd1 Analytic]]&gt;0,Table72[[#This Row],[Pd1 Simulation                          ]]/Table72[[#This Row],[Pd1 Analytic]],1)</f>
        <v>99.507921703413842</v>
      </c>
      <c r="N109" s="9">
        <v>0.23779210000000001</v>
      </c>
      <c r="O109" s="15">
        <v>0.23758319999999999</v>
      </c>
      <c r="P109" s="2">
        <f>ABS(Table723[[#This Row],[Pd2 Analytic]]-Table723[[#This Row],[Pd2 Simulation                          ]])</f>
        <v>2.0890000000001185E-4</v>
      </c>
      <c r="Q109" s="2">
        <f>100*IF(Table723[[#This Row],[Pd2 Analytic]]&gt;0,Table723[[#This Row],[Pd2 Simulation                          ]]/Table723[[#This Row],[Pd2 Analytic]],1)</f>
        <v>100.08792709248802</v>
      </c>
    </row>
    <row r="110" spans="1:17" x14ac:dyDescent="0.25">
      <c r="A110" s="1">
        <v>10.9</v>
      </c>
      <c r="B110" s="6">
        <v>0.41364250000000002</v>
      </c>
      <c r="C110" s="3">
        <v>0.4129023</v>
      </c>
      <c r="D110" s="2">
        <f>ABS(Table6[[#This Row],[Pb Analytic]]-Table6[[#This Row],[Pb Simulation                           ]])</f>
        <v>7.4020000000002417E-4</v>
      </c>
      <c r="E110" s="2">
        <f>100*IF(Table6[[#This Row],[Pb Simulation                           ]]&gt;0,Table6[[#This Row],[Absolute Error]]/Table6[[#This Row],[Pb Simulation                           ]],1)</f>
        <v>0.17894679584424331</v>
      </c>
      <c r="F110" s="7">
        <v>0.49453399999999997</v>
      </c>
      <c r="G110" s="11">
        <v>0.49535479999999998</v>
      </c>
      <c r="H110" s="2">
        <f>ABS(Table7[[#This Row],[Pd Analytic]]-Table7[[#This Row],[Pd Simulation                           ]])</f>
        <v>8.2080000000001041E-4</v>
      </c>
      <c r="I110" s="2">
        <f>100*IF(Table7[[#This Row],[Pd Analytic]]&gt;0,Table7[[#This Row],[Absolute Error]]/Table7[[#This Row],[Pd Analytic]],1)</f>
        <v>0.16569941383428816</v>
      </c>
      <c r="J110" s="8">
        <v>0.25843729999999998</v>
      </c>
      <c r="K110" s="13">
        <v>0.2595343</v>
      </c>
      <c r="L110" s="2">
        <f>ABS(Table72[[#This Row],[Pd1 Simulation                          ]]-Table72[[#This Row],[Pd1 Analytic]])</f>
        <v>1.0970000000000146E-3</v>
      </c>
      <c r="M110" s="2">
        <f>100*IF(Table72[[#This Row],[Pd1 Analytic]]&gt;0,Table72[[#This Row],[Pd1 Simulation                          ]]/Table72[[#This Row],[Pd1 Analytic]],1)</f>
        <v>99.577319837878846</v>
      </c>
      <c r="N110" s="9">
        <v>0.23609669999999999</v>
      </c>
      <c r="O110" s="15">
        <v>0.23582040000000001</v>
      </c>
      <c r="P110" s="2">
        <f>ABS(Table723[[#This Row],[Pd2 Analytic]]-Table723[[#This Row],[Pd2 Simulation                          ]])</f>
        <v>2.7629999999997934E-4</v>
      </c>
      <c r="Q110" s="2">
        <f>100*IF(Table723[[#This Row],[Pd2 Analytic]]&gt;0,Table723[[#This Row],[Pd2 Simulation                          ]]/Table723[[#This Row],[Pd2 Analytic]],1)</f>
        <v>100.11716543606914</v>
      </c>
    </row>
    <row r="111" spans="1:17" x14ac:dyDescent="0.25">
      <c r="A111" s="1">
        <v>11</v>
      </c>
      <c r="B111" s="6">
        <v>0.41849570000000003</v>
      </c>
      <c r="C111" s="3">
        <v>0.41742259999999998</v>
      </c>
      <c r="D111" s="2">
        <f>ABS(Table6[[#This Row],[Pb Analytic]]-Table6[[#This Row],[Pb Simulation                           ]])</f>
        <v>1.073100000000049E-3</v>
      </c>
      <c r="E111" s="2">
        <f>100*IF(Table6[[#This Row],[Pb Simulation                           ]]&gt;0,Table6[[#This Row],[Absolute Error]]/Table6[[#This Row],[Pb Simulation                           ]],1)</f>
        <v>0.25641840525483267</v>
      </c>
      <c r="F111" s="7">
        <v>0.49052099999999998</v>
      </c>
      <c r="G111" s="11">
        <v>0.49166850000000001</v>
      </c>
      <c r="H111" s="2">
        <f>ABS(Table7[[#This Row],[Pd Analytic]]-Table7[[#This Row],[Pd Simulation                           ]])</f>
        <v>1.1475000000000235E-3</v>
      </c>
      <c r="I111" s="2">
        <f>100*IF(Table7[[#This Row],[Pd Analytic]]&gt;0,Table7[[#This Row],[Absolute Error]]/Table7[[#This Row],[Pd Analytic]],1)</f>
        <v>0.23338896024455977</v>
      </c>
      <c r="J111" s="8">
        <v>0.25629030000000003</v>
      </c>
      <c r="K111" s="13">
        <v>0.25758989999999998</v>
      </c>
      <c r="L111" s="2">
        <f>ABS(Table72[[#This Row],[Pd1 Simulation                          ]]-Table72[[#This Row],[Pd1 Analytic]])</f>
        <v>1.2995999999999563E-3</v>
      </c>
      <c r="M111" s="2">
        <f>100*IF(Table72[[#This Row],[Pd1 Analytic]]&gt;0,Table72[[#This Row],[Pd1 Simulation                          ]]/Table72[[#This Row],[Pd1 Analytic]],1)</f>
        <v>99.495477113039001</v>
      </c>
      <c r="N111" s="9">
        <v>0.23423069999999999</v>
      </c>
      <c r="O111" s="15">
        <v>0.23407849999999999</v>
      </c>
      <c r="P111" s="2">
        <f>ABS(Table723[[#This Row],[Pd2 Analytic]]-Table723[[#This Row],[Pd2 Simulation                          ]])</f>
        <v>1.5219999999999123E-4</v>
      </c>
      <c r="Q111" s="2">
        <f>100*IF(Table723[[#This Row],[Pd2 Analytic]]&gt;0,Table723[[#This Row],[Pd2 Simulation                          ]]/Table723[[#This Row],[Pd2 Analytic]],1)</f>
        <v>100.06502092246832</v>
      </c>
    </row>
    <row r="112" spans="1:17" x14ac:dyDescent="0.25">
      <c r="A112" s="1">
        <v>11.1</v>
      </c>
      <c r="B112" s="6">
        <v>0.42304700000000001</v>
      </c>
      <c r="C112" s="3">
        <v>0.42188320000000001</v>
      </c>
      <c r="D112" s="2">
        <f>ABS(Table6[[#This Row],[Pb Analytic]]-Table6[[#This Row],[Pb Simulation                           ]])</f>
        <v>1.1637999999999926E-3</v>
      </c>
      <c r="E112" s="2">
        <f>100*IF(Table6[[#This Row],[Pb Simulation                           ]]&gt;0,Table6[[#This Row],[Absolute Error]]/Table6[[#This Row],[Pb Simulation                           ]],1)</f>
        <v>0.27509945703432304</v>
      </c>
      <c r="F112" s="7">
        <v>0.48679660000000002</v>
      </c>
      <c r="G112" s="11">
        <v>0.48802679999999998</v>
      </c>
      <c r="H112" s="2">
        <f>ABS(Table7[[#This Row],[Pd Analytic]]-Table7[[#This Row],[Pd Simulation                           ]])</f>
        <v>1.2301999999999591E-3</v>
      </c>
      <c r="I112" s="2">
        <f>100*IF(Table7[[#This Row],[Pd Analytic]]&gt;0,Table7[[#This Row],[Absolute Error]]/Table7[[#This Row],[Pd Analytic]],1)</f>
        <v>0.25207632039878941</v>
      </c>
      <c r="J112" s="8">
        <v>0.254332</v>
      </c>
      <c r="K112" s="13">
        <v>0.25566949999999999</v>
      </c>
      <c r="L112" s="2">
        <f>ABS(Table72[[#This Row],[Pd1 Simulation                          ]]-Table72[[#This Row],[Pd1 Analytic]])</f>
        <v>1.3374999999999915E-3</v>
      </c>
      <c r="M112" s="2">
        <f>100*IF(Table72[[#This Row],[Pd1 Analytic]]&gt;0,Table72[[#This Row],[Pd1 Simulation                          ]]/Table72[[#This Row],[Pd1 Analytic]],1)</f>
        <v>99.476863685343773</v>
      </c>
      <c r="N112" s="9">
        <v>0.23246459999999999</v>
      </c>
      <c r="O112" s="15">
        <v>0.23235739999999999</v>
      </c>
      <c r="P112" s="2">
        <f>ABS(Table723[[#This Row],[Pd2 Analytic]]-Table723[[#This Row],[Pd2 Simulation                          ]])</f>
        <v>1.0720000000000174E-4</v>
      </c>
      <c r="Q112" s="2">
        <f>100*IF(Table723[[#This Row],[Pd2 Analytic]]&gt;0,Table723[[#This Row],[Pd2 Simulation                          ]]/Table723[[#This Row],[Pd2 Analytic]],1)</f>
        <v>100.04613582352016</v>
      </c>
    </row>
    <row r="113" spans="1:17" x14ac:dyDescent="0.25">
      <c r="A113" s="1">
        <v>11.2</v>
      </c>
      <c r="B113" s="6">
        <v>0.42745139999999998</v>
      </c>
      <c r="C113" s="3">
        <v>0.42628470000000002</v>
      </c>
      <c r="D113" s="2">
        <f>ABS(Table6[[#This Row],[Pb Analytic]]-Table6[[#This Row],[Pb Simulation                           ]])</f>
        <v>1.166699999999965E-3</v>
      </c>
      <c r="E113" s="2">
        <f>100*IF(Table6[[#This Row],[Pb Simulation                           ]]&gt;0,Table6[[#This Row],[Absolute Error]]/Table6[[#This Row],[Pb Simulation                           ]],1)</f>
        <v>0.27294331004646727</v>
      </c>
      <c r="F113" s="7">
        <v>0.4832091</v>
      </c>
      <c r="G113" s="11">
        <v>0.48442960000000002</v>
      </c>
      <c r="H113" s="2">
        <f>ABS(Table7[[#This Row],[Pd Analytic]]-Table7[[#This Row],[Pd Simulation                           ]])</f>
        <v>1.2205000000000132E-3</v>
      </c>
      <c r="I113" s="2">
        <f>100*IF(Table7[[#This Row],[Pd Analytic]]&gt;0,Table7[[#This Row],[Absolute Error]]/Table7[[#This Row],[Pd Analytic]],1)</f>
        <v>0.25194579356835611</v>
      </c>
      <c r="J113" s="8">
        <v>0.25249640000000001</v>
      </c>
      <c r="K113" s="13">
        <v>0.25377280000000002</v>
      </c>
      <c r="L113" s="2">
        <f>ABS(Table72[[#This Row],[Pd1 Simulation                          ]]-Table72[[#This Row],[Pd1 Analytic]])</f>
        <v>1.2764000000000109E-3</v>
      </c>
      <c r="M113" s="2">
        <f>100*IF(Table72[[#This Row],[Pd1 Analytic]]&gt;0,Table72[[#This Row],[Pd1 Simulation                          ]]/Table72[[#This Row],[Pd1 Analytic]],1)</f>
        <v>99.497030414607082</v>
      </c>
      <c r="N113" s="9">
        <v>0.23071269999999999</v>
      </c>
      <c r="O113" s="15">
        <v>0.2306569</v>
      </c>
      <c r="P113" s="2">
        <f>ABS(Table723[[#This Row],[Pd2 Analytic]]-Table723[[#This Row],[Pd2 Simulation                          ]])</f>
        <v>5.5799999999994743E-5</v>
      </c>
      <c r="Q113" s="2">
        <f>100*IF(Table723[[#This Row],[Pd2 Analytic]]&gt;0,Table723[[#This Row],[Pd2 Simulation                          ]]/Table723[[#This Row],[Pd2 Analytic]],1)</f>
        <v>100.02419177575004</v>
      </c>
    </row>
    <row r="114" spans="1:17" x14ac:dyDescent="0.25">
      <c r="A114" s="1">
        <v>11.3</v>
      </c>
      <c r="B114" s="6">
        <v>0.4317587</v>
      </c>
      <c r="C114" s="3">
        <v>0.43062820000000002</v>
      </c>
      <c r="D114" s="2">
        <f>ABS(Table6[[#This Row],[Pb Analytic]]-Table6[[#This Row],[Pb Simulation                           ]])</f>
        <v>1.1304999999999787E-3</v>
      </c>
      <c r="E114" s="2">
        <f>100*IF(Table6[[#This Row],[Pb Simulation                           ]]&gt;0,Table6[[#This Row],[Absolute Error]]/Table6[[#This Row],[Pb Simulation                           ]],1)</f>
        <v>0.2618360672292136</v>
      </c>
      <c r="F114" s="7">
        <v>0.47970859999999999</v>
      </c>
      <c r="G114" s="11">
        <v>0.48087639999999998</v>
      </c>
      <c r="H114" s="2">
        <f>ABS(Table7[[#This Row],[Pd Analytic]]-Table7[[#This Row],[Pd Simulation                           ]])</f>
        <v>1.1677999999999966E-3</v>
      </c>
      <c r="I114" s="2">
        <f>100*IF(Table7[[#This Row],[Pd Analytic]]&gt;0,Table7[[#This Row],[Absolute Error]]/Table7[[#This Row],[Pd Analytic]],1)</f>
        <v>0.2428482662072825</v>
      </c>
      <c r="J114" s="8">
        <v>0.2506758</v>
      </c>
      <c r="K114" s="13">
        <v>0.2518996</v>
      </c>
      <c r="L114" s="2">
        <f>ABS(Table72[[#This Row],[Pd1 Simulation                          ]]-Table72[[#This Row],[Pd1 Analytic]])</f>
        <v>1.2237999999999971E-3</v>
      </c>
      <c r="M114" s="2">
        <f>100*IF(Table72[[#This Row],[Pd1 Analytic]]&gt;0,Table72[[#This Row],[Pd1 Simulation                          ]]/Table72[[#This Row],[Pd1 Analytic]],1)</f>
        <v>99.51417151912905</v>
      </c>
      <c r="N114" s="9">
        <v>0.22903280000000001</v>
      </c>
      <c r="O114" s="15">
        <v>0.22897670000000001</v>
      </c>
      <c r="P114" s="2">
        <f>ABS(Table723[[#This Row],[Pd2 Analytic]]-Table723[[#This Row],[Pd2 Simulation                          ]])</f>
        <v>5.6100000000003369E-5</v>
      </c>
      <c r="Q114" s="2">
        <f>100*IF(Table723[[#This Row],[Pd2 Analytic]]&gt;0,Table723[[#This Row],[Pd2 Simulation                          ]]/Table723[[#This Row],[Pd2 Analytic]],1)</f>
        <v>100.02450030942013</v>
      </c>
    </row>
    <row r="115" spans="1:17" x14ac:dyDescent="0.25">
      <c r="A115" s="1">
        <v>11.4</v>
      </c>
      <c r="B115" s="6">
        <v>0.43599830000000001</v>
      </c>
      <c r="C115" s="3">
        <v>0.43491429999999998</v>
      </c>
      <c r="D115" s="2">
        <f>ABS(Table6[[#This Row],[Pb Analytic]]-Table6[[#This Row],[Pb Simulation                           ]])</f>
        <v>1.0840000000000294E-3</v>
      </c>
      <c r="E115" s="2">
        <f>100*IF(Table6[[#This Row],[Pb Simulation                           ]]&gt;0,Table6[[#This Row],[Absolute Error]]/Table6[[#This Row],[Pb Simulation                           ]],1)</f>
        <v>0.24862482261972796</v>
      </c>
      <c r="F115" s="7">
        <v>0.47620319999999999</v>
      </c>
      <c r="G115" s="11">
        <v>0.47736650000000003</v>
      </c>
      <c r="H115" s="2">
        <f>ABS(Table7[[#This Row],[Pd Analytic]]-Table7[[#This Row],[Pd Simulation                           ]])</f>
        <v>1.1633000000000338E-3</v>
      </c>
      <c r="I115" s="2">
        <f>100*IF(Table7[[#This Row],[Pd Analytic]]&gt;0,Table7[[#This Row],[Absolute Error]]/Table7[[#This Row],[Pd Analytic]],1)</f>
        <v>0.24369116810669236</v>
      </c>
      <c r="J115" s="8">
        <v>0.24886530000000001</v>
      </c>
      <c r="K115" s="13">
        <v>0.25004959999999998</v>
      </c>
      <c r="L115" s="2">
        <f>ABS(Table72[[#This Row],[Pd1 Simulation                          ]]-Table72[[#This Row],[Pd1 Analytic]])</f>
        <v>1.1842999999999715E-3</v>
      </c>
      <c r="M115" s="2">
        <f>100*IF(Table72[[#This Row],[Pd1 Analytic]]&gt;0,Table72[[#This Row],[Pd1 Simulation                          ]]/Table72[[#This Row],[Pd1 Analytic]],1)</f>
        <v>99.526373967404879</v>
      </c>
      <c r="N115" s="9">
        <v>0.22733790000000001</v>
      </c>
      <c r="O115" s="15">
        <v>0.22731680000000001</v>
      </c>
      <c r="P115" s="2">
        <f>ABS(Table723[[#This Row],[Pd2 Analytic]]-Table723[[#This Row],[Pd2 Simulation                          ]])</f>
        <v>2.1099999999996122E-5</v>
      </c>
      <c r="Q115" s="2">
        <f>100*IF(Table723[[#This Row],[Pd2 Analytic]]&gt;0,Table723[[#This Row],[Pd2 Simulation                          ]]/Table723[[#This Row],[Pd2 Analytic]],1)</f>
        <v>100.00928219999578</v>
      </c>
    </row>
    <row r="116" spans="1:17" x14ac:dyDescent="0.25">
      <c r="A116" s="1">
        <v>11.5</v>
      </c>
      <c r="B116" s="6">
        <v>0.44046879999999999</v>
      </c>
      <c r="C116" s="3">
        <v>0.43914399999999998</v>
      </c>
      <c r="D116" s="2">
        <f>ABS(Table6[[#This Row],[Pb Analytic]]-Table6[[#This Row],[Pb Simulation                           ]])</f>
        <v>1.3248000000000149E-3</v>
      </c>
      <c r="E116" s="2">
        <f>100*IF(Table6[[#This Row],[Pb Simulation                           ]]&gt;0,Table6[[#This Row],[Absolute Error]]/Table6[[#This Row],[Pb Simulation                           ]],1)</f>
        <v>0.30077045184585488</v>
      </c>
      <c r="F116" s="7">
        <v>0.47261160000000002</v>
      </c>
      <c r="G116" s="11">
        <v>0.47389959999999998</v>
      </c>
      <c r="H116" s="2">
        <f>ABS(Table7[[#This Row],[Pd Analytic]]-Table7[[#This Row],[Pd Simulation                           ]])</f>
        <v>1.2879999999999558E-3</v>
      </c>
      <c r="I116" s="2">
        <f>100*IF(Table7[[#This Row],[Pd Analytic]]&gt;0,Table7[[#This Row],[Absolute Error]]/Table7[[#This Row],[Pd Analytic]],1)</f>
        <v>0.27178752630303038</v>
      </c>
      <c r="J116" s="8">
        <v>0.24696100000000001</v>
      </c>
      <c r="K116" s="13">
        <v>0.24822269999999999</v>
      </c>
      <c r="L116" s="2">
        <f>ABS(Table72[[#This Row],[Pd1 Simulation                          ]]-Table72[[#This Row],[Pd1 Analytic]])</f>
        <v>1.2616999999999767E-3</v>
      </c>
      <c r="M116" s="2">
        <f>100*IF(Table72[[#This Row],[Pd1 Analytic]]&gt;0,Table72[[#This Row],[Pd1 Simulation                          ]]/Table72[[#This Row],[Pd1 Analytic]],1)</f>
        <v>99.491706439419119</v>
      </c>
      <c r="N116" s="9">
        <v>0.22565060000000001</v>
      </c>
      <c r="O116" s="15">
        <v>0.22567690000000001</v>
      </c>
      <c r="P116" s="2">
        <f>ABS(Table723[[#This Row],[Pd2 Analytic]]-Table723[[#This Row],[Pd2 Simulation                          ]])</f>
        <v>2.6300000000006873E-5</v>
      </c>
      <c r="Q116" s="2">
        <f>100*IF(Table723[[#This Row],[Pd2 Analytic]]&gt;0,Table723[[#This Row],[Pd2 Simulation                          ]]/Table723[[#This Row],[Pd2 Analytic]],1)</f>
        <v>99.988346171008189</v>
      </c>
    </row>
    <row r="117" spans="1:17" x14ac:dyDescent="0.25">
      <c r="A117" s="1">
        <v>11.6</v>
      </c>
      <c r="B117" s="6">
        <v>0.4444381</v>
      </c>
      <c r="C117" s="3">
        <v>0.44331799999999999</v>
      </c>
      <c r="D117" s="2">
        <f>ABS(Table6[[#This Row],[Pb Analytic]]-Table6[[#This Row],[Pb Simulation                           ]])</f>
        <v>1.1201000000000128E-3</v>
      </c>
      <c r="E117" s="2">
        <f>100*IF(Table6[[#This Row],[Pb Simulation                           ]]&gt;0,Table6[[#This Row],[Absolute Error]]/Table6[[#This Row],[Pb Simulation                           ]],1)</f>
        <v>0.25202609767254719</v>
      </c>
      <c r="F117" s="7">
        <v>0.46938299999999999</v>
      </c>
      <c r="G117" s="11">
        <v>0.47047519999999998</v>
      </c>
      <c r="H117" s="2">
        <f>ABS(Table7[[#This Row],[Pd Analytic]]-Table7[[#This Row],[Pd Simulation                           ]])</f>
        <v>1.0921999999999876E-3</v>
      </c>
      <c r="I117" s="2">
        <f>100*IF(Table7[[#This Row],[Pd Analytic]]&gt;0,Table7[[#This Row],[Absolute Error]]/Table7[[#This Row],[Pd Analytic]],1)</f>
        <v>0.2321482620125328</v>
      </c>
      <c r="J117" s="8">
        <v>0.24529570000000001</v>
      </c>
      <c r="K117" s="13">
        <v>0.24641840000000001</v>
      </c>
      <c r="L117" s="2">
        <f>ABS(Table72[[#This Row],[Pd1 Simulation                          ]]-Table72[[#This Row],[Pd1 Analytic]])</f>
        <v>1.1227000000000043E-3</v>
      </c>
      <c r="M117" s="2">
        <f>100*IF(Table72[[#This Row],[Pd1 Analytic]]&gt;0,Table72[[#This Row],[Pd1 Simulation                          ]]/Table72[[#This Row],[Pd1 Analytic]],1)</f>
        <v>99.544392788850175</v>
      </c>
      <c r="N117" s="9">
        <v>0.22408729999999999</v>
      </c>
      <c r="O117" s="15">
        <v>0.2240567</v>
      </c>
      <c r="P117" s="2">
        <f>ABS(Table723[[#This Row],[Pd2 Analytic]]-Table723[[#This Row],[Pd2 Simulation                          ]])</f>
        <v>3.0599999999991745E-5</v>
      </c>
      <c r="Q117" s="2">
        <f>100*IF(Table723[[#This Row],[Pd2 Analytic]]&gt;0,Table723[[#This Row],[Pd2 Simulation                          ]]/Table723[[#This Row],[Pd2 Analytic]],1)</f>
        <v>100.01365725729245</v>
      </c>
    </row>
    <row r="118" spans="1:17" x14ac:dyDescent="0.25">
      <c r="A118" s="1">
        <v>11.7</v>
      </c>
      <c r="B118" s="6">
        <v>0.44862629999999998</v>
      </c>
      <c r="C118" s="3">
        <v>0.44743719999999998</v>
      </c>
      <c r="D118" s="2">
        <f>ABS(Table6[[#This Row],[Pb Analytic]]-Table6[[#This Row],[Pb Simulation                           ]])</f>
        <v>1.1890999999999985E-3</v>
      </c>
      <c r="E118" s="2">
        <f>100*IF(Table6[[#This Row],[Pb Simulation                           ]]&gt;0,Table6[[#This Row],[Absolute Error]]/Table6[[#This Row],[Pb Simulation                           ]],1)</f>
        <v>0.26505356462605928</v>
      </c>
      <c r="F118" s="7">
        <v>0.46596539999999997</v>
      </c>
      <c r="G118" s="11">
        <v>0.46709279999999997</v>
      </c>
      <c r="H118" s="2">
        <f>ABS(Table7[[#This Row],[Pd Analytic]]-Table7[[#This Row],[Pd Simulation                           ]])</f>
        <v>1.1274000000000006E-3</v>
      </c>
      <c r="I118" s="2">
        <f>100*IF(Table7[[#This Row],[Pd Analytic]]&gt;0,Table7[[#This Row],[Absolute Error]]/Table7[[#This Row],[Pd Analytic]],1)</f>
        <v>0.24136531327393629</v>
      </c>
      <c r="J118" s="8">
        <v>0.24345</v>
      </c>
      <c r="K118" s="13">
        <v>0.24463670000000001</v>
      </c>
      <c r="L118" s="2">
        <f>ABS(Table72[[#This Row],[Pd1 Simulation                          ]]-Table72[[#This Row],[Pd1 Analytic]])</f>
        <v>1.1867000000000127E-3</v>
      </c>
      <c r="M118" s="2">
        <f>100*IF(Table72[[#This Row],[Pd1 Analytic]]&gt;0,Table72[[#This Row],[Pd1 Simulation                          ]]/Table72[[#This Row],[Pd1 Analytic]],1)</f>
        <v>99.514913338840813</v>
      </c>
      <c r="N118" s="9">
        <v>0.2225154</v>
      </c>
      <c r="O118" s="15">
        <v>0.22245619999999999</v>
      </c>
      <c r="P118" s="2">
        <f>ABS(Table723[[#This Row],[Pd2 Analytic]]-Table723[[#This Row],[Pd2 Simulation                          ]])</f>
        <v>5.9200000000009245E-5</v>
      </c>
      <c r="Q118" s="2">
        <f>100*IF(Table723[[#This Row],[Pd2 Analytic]]&gt;0,Table723[[#This Row],[Pd2 Simulation                          ]]/Table723[[#This Row],[Pd2 Analytic]],1)</f>
        <v>100.026611980246</v>
      </c>
    </row>
    <row r="119" spans="1:17" x14ac:dyDescent="0.25">
      <c r="A119" s="1">
        <v>11.8</v>
      </c>
      <c r="B119" s="6">
        <v>0.4525922</v>
      </c>
      <c r="C119" s="3">
        <v>0.45150240000000003</v>
      </c>
      <c r="D119" s="2">
        <f>ABS(Table6[[#This Row],[Pb Analytic]]-Table6[[#This Row],[Pb Simulation                           ]])</f>
        <v>1.0897999999999741E-3</v>
      </c>
      <c r="E119" s="2">
        <f>100*IF(Table6[[#This Row],[Pb Simulation                           ]]&gt;0,Table6[[#This Row],[Absolute Error]]/Table6[[#This Row],[Pb Simulation                           ]],1)</f>
        <v>0.24079071623416712</v>
      </c>
      <c r="F119" s="7">
        <v>0.46273890000000001</v>
      </c>
      <c r="G119" s="11">
        <v>0.46375189999999999</v>
      </c>
      <c r="H119" s="2">
        <f>ABS(Table7[[#This Row],[Pd Analytic]]-Table7[[#This Row],[Pd Simulation                           ]])</f>
        <v>1.0129999999999861E-3</v>
      </c>
      <c r="I119" s="2">
        <f>100*IF(Table7[[#This Row],[Pd Analytic]]&gt;0,Table7[[#This Row],[Absolute Error]]/Table7[[#This Row],[Pd Analytic]],1)</f>
        <v>0.21843576274296364</v>
      </c>
      <c r="J119" s="8">
        <v>0.24173259999999999</v>
      </c>
      <c r="K119" s="13">
        <v>0.24287690000000001</v>
      </c>
      <c r="L119" s="2">
        <f>ABS(Table72[[#This Row],[Pd1 Simulation                          ]]-Table72[[#This Row],[Pd1 Analytic]])</f>
        <v>1.1443000000000147E-3</v>
      </c>
      <c r="M119" s="2">
        <f>100*IF(Table72[[#This Row],[Pd1 Analytic]]&gt;0,Table72[[#This Row],[Pd1 Simulation                          ]]/Table72[[#This Row],[Pd1 Analytic]],1)</f>
        <v>99.528855976010888</v>
      </c>
      <c r="N119" s="9">
        <v>0.22100629999999999</v>
      </c>
      <c r="O119" s="15">
        <v>0.22087499999999999</v>
      </c>
      <c r="P119" s="2">
        <f>ABS(Table723[[#This Row],[Pd2 Analytic]]-Table723[[#This Row],[Pd2 Simulation                          ]])</f>
        <v>1.3130000000000086E-4</v>
      </c>
      <c r="Q119" s="2">
        <f>100*IF(Table723[[#This Row],[Pd2 Analytic]]&gt;0,Table723[[#This Row],[Pd2 Simulation                          ]]/Table723[[#This Row],[Pd2 Analytic]],1)</f>
        <v>100.05944538766272</v>
      </c>
    </row>
    <row r="120" spans="1:17" x14ac:dyDescent="0.25">
      <c r="A120" s="1">
        <v>11.9</v>
      </c>
      <c r="B120" s="6">
        <v>0.4566151</v>
      </c>
      <c r="C120" s="3">
        <v>0.45551439999999999</v>
      </c>
      <c r="D120" s="2">
        <f>ABS(Table6[[#This Row],[Pb Analytic]]-Table6[[#This Row],[Pb Simulation                           ]])</f>
        <v>1.10070000000001E-3</v>
      </c>
      <c r="E120" s="2">
        <f>100*IF(Table6[[#This Row],[Pb Simulation                           ]]&gt;0,Table6[[#This Row],[Absolute Error]]/Table6[[#This Row],[Pb Simulation                           ]],1)</f>
        <v>0.24105641710053172</v>
      </c>
      <c r="F120" s="7">
        <v>0.45929320000000001</v>
      </c>
      <c r="G120" s="11">
        <v>0.46045199999999997</v>
      </c>
      <c r="H120" s="2">
        <f>ABS(Table7[[#This Row],[Pd Analytic]]-Table7[[#This Row],[Pd Simulation                           ]])</f>
        <v>1.1587999999999599E-3</v>
      </c>
      <c r="I120" s="2">
        <f>100*IF(Table7[[#This Row],[Pd Analytic]]&gt;0,Table7[[#This Row],[Absolute Error]]/Table7[[#This Row],[Pd Analytic]],1)</f>
        <v>0.25166575451946344</v>
      </c>
      <c r="J120" s="8">
        <v>0.239981</v>
      </c>
      <c r="K120" s="13">
        <v>0.2411392</v>
      </c>
      <c r="L120" s="2">
        <f>ABS(Table72[[#This Row],[Pd1 Simulation                          ]]-Table72[[#This Row],[Pd1 Analytic]])</f>
        <v>1.1581999999999981E-3</v>
      </c>
      <c r="M120" s="2">
        <f>100*IF(Table72[[#This Row],[Pd1 Analytic]]&gt;0,Table72[[#This Row],[Pd1 Simulation                          ]]/Table72[[#This Row],[Pd1 Analytic]],1)</f>
        <v>99.519696507245598</v>
      </c>
      <c r="N120" s="9">
        <v>0.21931220000000001</v>
      </c>
      <c r="O120" s="15">
        <v>0.21931290000000001</v>
      </c>
      <c r="P120" s="2">
        <f>ABS(Table723[[#This Row],[Pd2 Analytic]]-Table723[[#This Row],[Pd2 Simulation                          ]])</f>
        <v>6.9999999999237339E-7</v>
      </c>
      <c r="Q120" s="2">
        <f>100*IF(Table723[[#This Row],[Pd2 Analytic]]&gt;0,Table723[[#This Row],[Pd2 Simulation                          ]]/Table723[[#This Row],[Pd2 Analytic]],1)</f>
        <v>99.999680821328795</v>
      </c>
    </row>
    <row r="121" spans="1:17" x14ac:dyDescent="0.25">
      <c r="A121" s="1">
        <v>12</v>
      </c>
      <c r="B121" s="6">
        <v>0.46045580000000003</v>
      </c>
      <c r="C121" s="3">
        <v>0.4594741</v>
      </c>
      <c r="D121" s="2">
        <f>ABS(Table6[[#This Row],[Pb Analytic]]-Table6[[#This Row],[Pb Simulation                           ]])</f>
        <v>9.8170000000002977E-4</v>
      </c>
      <c r="E121" s="2">
        <f>100*IF(Table6[[#This Row],[Pb Simulation                           ]]&gt;0,Table6[[#This Row],[Absolute Error]]/Table6[[#This Row],[Pb Simulation                           ]],1)</f>
        <v>0.2132017883149761</v>
      </c>
      <c r="F121" s="7">
        <v>0.45624199999999998</v>
      </c>
      <c r="G121" s="11">
        <v>0.45719270000000001</v>
      </c>
      <c r="H121" s="2">
        <f>ABS(Table7[[#This Row],[Pd Analytic]]-Table7[[#This Row],[Pd Simulation                           ]])</f>
        <v>9.5070000000002652E-4</v>
      </c>
      <c r="I121" s="2">
        <f>100*IF(Table7[[#This Row],[Pd Analytic]]&gt;0,Table7[[#This Row],[Absolute Error]]/Table7[[#This Row],[Pd Analytic]],1)</f>
        <v>0.20794295271994206</v>
      </c>
      <c r="J121" s="8">
        <v>0.23843690000000001</v>
      </c>
      <c r="K121" s="13">
        <v>0.23942289999999999</v>
      </c>
      <c r="L121" s="2">
        <f>ABS(Table72[[#This Row],[Pd1 Simulation                          ]]-Table72[[#This Row],[Pd1 Analytic]])</f>
        <v>9.8599999999998689E-4</v>
      </c>
      <c r="M121" s="2">
        <f>100*IF(Table72[[#This Row],[Pd1 Analytic]]&gt;0,Table72[[#This Row],[Pd1 Simulation                          ]]/Table72[[#This Row],[Pd1 Analytic]],1)</f>
        <v>99.58817640250787</v>
      </c>
      <c r="N121" s="9">
        <v>0.2178051</v>
      </c>
      <c r="O121" s="15">
        <v>0.21776980000000001</v>
      </c>
      <c r="P121" s="2">
        <f>ABS(Table723[[#This Row],[Pd2 Analytic]]-Table723[[#This Row],[Pd2 Simulation                          ]])</f>
        <v>3.5299999999988119E-5</v>
      </c>
      <c r="Q121" s="2">
        <f>100*IF(Table723[[#This Row],[Pd2 Analytic]]&gt;0,Table723[[#This Row],[Pd2 Simulation                          ]]/Table723[[#This Row],[Pd2 Analytic]],1)</f>
        <v>100.01620977748063</v>
      </c>
    </row>
    <row r="122" spans="1:17" x14ac:dyDescent="0.25">
      <c r="A122" s="1">
        <v>12.1</v>
      </c>
      <c r="B122" s="6">
        <v>0.46453909999999998</v>
      </c>
      <c r="C122" s="3">
        <v>0.46338220000000002</v>
      </c>
      <c r="D122" s="2">
        <f>ABS(Table6[[#This Row],[Pb Analytic]]-Table6[[#This Row],[Pb Simulation                           ]])</f>
        <v>1.1568999999999607E-3</v>
      </c>
      <c r="E122" s="2">
        <f>100*IF(Table6[[#This Row],[Pb Simulation                           ]]&gt;0,Table6[[#This Row],[Absolute Error]]/Table6[[#This Row],[Pb Simulation                           ]],1)</f>
        <v>0.2490425456113298</v>
      </c>
      <c r="F122" s="7">
        <v>0.45277689999999998</v>
      </c>
      <c r="G122" s="11">
        <v>0.45397320000000002</v>
      </c>
      <c r="H122" s="2">
        <f>ABS(Table7[[#This Row],[Pd Analytic]]-Table7[[#This Row],[Pd Simulation                           ]])</f>
        <v>1.196300000000039E-3</v>
      </c>
      <c r="I122" s="2">
        <f>100*IF(Table7[[#This Row],[Pd Analytic]]&gt;0,Table7[[#This Row],[Absolute Error]]/Table7[[#This Row],[Pd Analytic]],1)</f>
        <v>0.2635177583170194</v>
      </c>
      <c r="J122" s="8">
        <v>0.23655399999999999</v>
      </c>
      <c r="K122" s="13">
        <v>0.23772789999999999</v>
      </c>
      <c r="L122" s="2">
        <f>ABS(Table72[[#This Row],[Pd1 Simulation                          ]]-Table72[[#This Row],[Pd1 Analytic]])</f>
        <v>1.1739000000000055E-3</v>
      </c>
      <c r="M122" s="2">
        <f>100*IF(Table72[[#This Row],[Pd1 Analytic]]&gt;0,Table72[[#This Row],[Pd1 Simulation                          ]]/Table72[[#This Row],[Pd1 Analytic]],1)</f>
        <v>99.506200155724258</v>
      </c>
      <c r="N122" s="9">
        <v>0.2162229</v>
      </c>
      <c r="O122" s="15">
        <v>0.2162453</v>
      </c>
      <c r="P122" s="2">
        <f>ABS(Table723[[#This Row],[Pd2 Analytic]]-Table723[[#This Row],[Pd2 Simulation                          ]])</f>
        <v>2.2400000000005749E-5</v>
      </c>
      <c r="Q122" s="2">
        <f>100*IF(Table723[[#This Row],[Pd2 Analytic]]&gt;0,Table723[[#This Row],[Pd2 Simulation                          ]]/Table723[[#This Row],[Pd2 Analytic]],1)</f>
        <v>99.989641393362078</v>
      </c>
    </row>
    <row r="123" spans="1:17" x14ac:dyDescent="0.25">
      <c r="A123" s="1">
        <v>12.2</v>
      </c>
      <c r="B123" s="6">
        <v>0.4684277</v>
      </c>
      <c r="C123" s="3">
        <v>0.46723959999999998</v>
      </c>
      <c r="D123" s="2">
        <f>ABS(Table6[[#This Row],[Pb Analytic]]-Table6[[#This Row],[Pb Simulation                           ]])</f>
        <v>1.1881000000000252E-3</v>
      </c>
      <c r="E123" s="2">
        <f>100*IF(Table6[[#This Row],[Pb Simulation                           ]]&gt;0,Table6[[#This Row],[Absolute Error]]/Table6[[#This Row],[Pb Simulation                           ]],1)</f>
        <v>0.25363572649525751</v>
      </c>
      <c r="F123" s="7">
        <v>0.44960359999999999</v>
      </c>
      <c r="G123" s="11">
        <v>0.45079320000000001</v>
      </c>
      <c r="H123" s="2">
        <f>ABS(Table7[[#This Row],[Pd Analytic]]-Table7[[#This Row],[Pd Simulation                           ]])</f>
        <v>1.1896000000000129E-3</v>
      </c>
      <c r="I123" s="2">
        <f>100*IF(Table7[[#This Row],[Pd Analytic]]&gt;0,Table7[[#This Row],[Absolute Error]]/Table7[[#This Row],[Pd Analytic]],1)</f>
        <v>0.26389040473547798</v>
      </c>
      <c r="J123" s="8">
        <v>0.23483000000000001</v>
      </c>
      <c r="K123" s="13">
        <v>0.23605400000000001</v>
      </c>
      <c r="L123" s="2">
        <f>ABS(Table72[[#This Row],[Pd1 Simulation                          ]]-Table72[[#This Row],[Pd1 Analytic]])</f>
        <v>1.2240000000000029E-3</v>
      </c>
      <c r="M123" s="2">
        <f>100*IF(Table72[[#This Row],[Pd1 Analytic]]&gt;0,Table72[[#This Row],[Pd1 Simulation                          ]]/Table72[[#This Row],[Pd1 Analytic]],1)</f>
        <v>99.481474577850832</v>
      </c>
      <c r="N123" s="9">
        <v>0.21477360000000001</v>
      </c>
      <c r="O123" s="15">
        <v>0.21473919999999999</v>
      </c>
      <c r="P123" s="2">
        <f>ABS(Table723[[#This Row],[Pd2 Analytic]]-Table723[[#This Row],[Pd2 Simulation                          ]])</f>
        <v>3.440000000001775E-5</v>
      </c>
      <c r="Q123" s="2">
        <f>100*IF(Table723[[#This Row],[Pd2 Analytic]]&gt;0,Table723[[#This Row],[Pd2 Simulation                          ]]/Table723[[#This Row],[Pd2 Analytic]],1)</f>
        <v>100.01601943194349</v>
      </c>
    </row>
    <row r="124" spans="1:17" x14ac:dyDescent="0.25">
      <c r="A124" s="1">
        <v>12.3</v>
      </c>
      <c r="B124" s="6">
        <v>0.47205930000000002</v>
      </c>
      <c r="C124" s="3">
        <v>0.4710471</v>
      </c>
      <c r="D124" s="2">
        <f>ABS(Table6[[#This Row],[Pb Analytic]]-Table6[[#This Row],[Pb Simulation                           ]])</f>
        <v>1.0122000000000186E-3</v>
      </c>
      <c r="E124" s="2">
        <f>100*IF(Table6[[#This Row],[Pb Simulation                           ]]&gt;0,Table6[[#This Row],[Absolute Error]]/Table6[[#This Row],[Pb Simulation                           ]],1)</f>
        <v>0.21442221348038659</v>
      </c>
      <c r="F124" s="7">
        <v>0.44652510000000001</v>
      </c>
      <c r="G124" s="11">
        <v>0.4476521</v>
      </c>
      <c r="H124" s="2">
        <f>ABS(Table7[[#This Row],[Pd Analytic]]-Table7[[#This Row],[Pd Simulation                           ]])</f>
        <v>1.1269999999999891E-3</v>
      </c>
      <c r="I124" s="2">
        <f>100*IF(Table7[[#This Row],[Pd Analytic]]&gt;0,Table7[[#This Row],[Absolute Error]]/Table7[[#This Row],[Pd Analytic]],1)</f>
        <v>0.25175800582639712</v>
      </c>
      <c r="J124" s="8">
        <v>0.23321520000000001</v>
      </c>
      <c r="K124" s="13">
        <v>0.23440079999999999</v>
      </c>
      <c r="L124" s="2">
        <f>ABS(Table72[[#This Row],[Pd1 Simulation                          ]]-Table72[[#This Row],[Pd1 Analytic]])</f>
        <v>1.1855999999999811E-3</v>
      </c>
      <c r="M124" s="2">
        <f>100*IF(Table72[[#This Row],[Pd1 Analytic]]&gt;0,Table72[[#This Row],[Pd1 Simulation                          ]]/Table72[[#This Row],[Pd1 Analytic]],1)</f>
        <v>99.494199678499399</v>
      </c>
      <c r="N124" s="9">
        <v>0.2133099</v>
      </c>
      <c r="O124" s="15">
        <v>0.21325140000000001</v>
      </c>
      <c r="P124" s="2">
        <f>ABS(Table723[[#This Row],[Pd2 Analytic]]-Table723[[#This Row],[Pd2 Simulation                          ]])</f>
        <v>5.8499999999989116E-5</v>
      </c>
      <c r="Q124" s="2">
        <f>100*IF(Table723[[#This Row],[Pd2 Analytic]]&gt;0,Table723[[#This Row],[Pd2 Simulation                          ]]/Table723[[#This Row],[Pd2 Analytic]],1)</f>
        <v>100.02743241076024</v>
      </c>
    </row>
    <row r="125" spans="1:17" x14ac:dyDescent="0.25">
      <c r="A125" s="1">
        <v>12.4</v>
      </c>
      <c r="B125" s="6">
        <v>0.47592230000000002</v>
      </c>
      <c r="C125" s="3">
        <v>0.47480539999999999</v>
      </c>
      <c r="D125" s="2">
        <f>ABS(Table6[[#This Row],[Pb Analytic]]-Table6[[#This Row],[Pb Simulation                           ]])</f>
        <v>1.1169000000000318E-3</v>
      </c>
      <c r="E125" s="2">
        <f>100*IF(Table6[[#This Row],[Pb Simulation                           ]]&gt;0,Table6[[#This Row],[Absolute Error]]/Table6[[#This Row],[Pb Simulation                           ]],1)</f>
        <v>0.23468116539192041</v>
      </c>
      <c r="F125" s="7">
        <v>0.44340679999999999</v>
      </c>
      <c r="G125" s="11">
        <v>0.44454939999999998</v>
      </c>
      <c r="H125" s="2">
        <f>ABS(Table7[[#This Row],[Pd Analytic]]-Table7[[#This Row],[Pd Simulation                           ]])</f>
        <v>1.1425999999999936E-3</v>
      </c>
      <c r="I125" s="2">
        <f>100*IF(Table7[[#This Row],[Pd Analytic]]&gt;0,Table7[[#This Row],[Absolute Error]]/Table7[[#This Row],[Pd Analytic]],1)</f>
        <v>0.2570243037106773</v>
      </c>
      <c r="J125" s="8">
        <v>0.23162160000000001</v>
      </c>
      <c r="K125" s="13">
        <v>0.232768</v>
      </c>
      <c r="L125" s="2">
        <f>ABS(Table72[[#This Row],[Pd1 Simulation                          ]]-Table72[[#This Row],[Pd1 Analytic]])</f>
        <v>1.1463999999999919E-3</v>
      </c>
      <c r="M125" s="2">
        <f>100*IF(Table72[[#This Row],[Pd1 Analytic]]&gt;0,Table72[[#This Row],[Pd1 Simulation                          ]]/Table72[[#This Row],[Pd1 Analytic]],1)</f>
        <v>99.507492438823206</v>
      </c>
      <c r="N125" s="9">
        <v>0.21178520000000001</v>
      </c>
      <c r="O125" s="15">
        <v>0.21178150000000001</v>
      </c>
      <c r="P125" s="2">
        <f>ABS(Table723[[#This Row],[Pd2 Analytic]]-Table723[[#This Row],[Pd2 Simulation                          ]])</f>
        <v>3.6999999999953737E-6</v>
      </c>
      <c r="Q125" s="2">
        <f>100*IF(Table723[[#This Row],[Pd2 Analytic]]&gt;0,Table723[[#This Row],[Pd2 Simulation                          ]]/Table723[[#This Row],[Pd2 Analytic]],1)</f>
        <v>100.00174708366877</v>
      </c>
    </row>
    <row r="126" spans="1:17" x14ac:dyDescent="0.25">
      <c r="A126" s="1">
        <v>12.5</v>
      </c>
      <c r="B126" s="6">
        <v>0.47977379999999997</v>
      </c>
      <c r="C126" s="3">
        <v>0.47851539999999998</v>
      </c>
      <c r="D126" s="2">
        <f>ABS(Table6[[#This Row],[Pb Analytic]]-Table6[[#This Row],[Pb Simulation                           ]])</f>
        <v>1.2583999999999929E-3</v>
      </c>
      <c r="E126" s="2">
        <f>100*IF(Table6[[#This Row],[Pb Simulation                           ]]&gt;0,Table6[[#This Row],[Absolute Error]]/Table6[[#This Row],[Pb Simulation                           ]],1)</f>
        <v>0.26229027095685364</v>
      </c>
      <c r="F126" s="7">
        <v>0.44029509999999999</v>
      </c>
      <c r="G126" s="11">
        <v>0.4414846</v>
      </c>
      <c r="H126" s="2">
        <f>ABS(Table7[[#This Row],[Pd Analytic]]-Table7[[#This Row],[Pd Simulation                           ]])</f>
        <v>1.18950000000001E-3</v>
      </c>
      <c r="I126" s="2">
        <f>100*IF(Table7[[#This Row],[Pd Analytic]]&gt;0,Table7[[#This Row],[Absolute Error]]/Table7[[#This Row],[Pd Analytic]],1)</f>
        <v>0.2694318216309266</v>
      </c>
      <c r="J126" s="8">
        <v>0.22995969999999999</v>
      </c>
      <c r="K126" s="13">
        <v>0.23115530000000001</v>
      </c>
      <c r="L126" s="2">
        <f>ABS(Table72[[#This Row],[Pd1 Simulation                          ]]-Table72[[#This Row],[Pd1 Analytic]])</f>
        <v>1.1956000000000189E-3</v>
      </c>
      <c r="M126" s="2">
        <f>100*IF(Table72[[#This Row],[Pd1 Analytic]]&gt;0,Table72[[#This Row],[Pd1 Simulation                          ]]/Table72[[#This Row],[Pd1 Analytic]],1)</f>
        <v>99.482771971916705</v>
      </c>
      <c r="N126" s="9">
        <v>0.21033540000000001</v>
      </c>
      <c r="O126" s="15">
        <v>0.2103294</v>
      </c>
      <c r="P126" s="2">
        <f>ABS(Table723[[#This Row],[Pd2 Analytic]]-Table723[[#This Row],[Pd2 Simulation                          ]])</f>
        <v>6.0000000000060005E-6</v>
      </c>
      <c r="Q126" s="2">
        <f>100*IF(Table723[[#This Row],[Pd2 Analytic]]&gt;0,Table723[[#This Row],[Pd2 Simulation                          ]]/Table723[[#This Row],[Pd2 Analytic]],1)</f>
        <v>100.00285266824325</v>
      </c>
    </row>
    <row r="127" spans="1:17" x14ac:dyDescent="0.25">
      <c r="A127" s="1">
        <v>12.6</v>
      </c>
      <c r="B127" s="6">
        <v>0.4831976</v>
      </c>
      <c r="C127" s="3">
        <v>0.48217769999999999</v>
      </c>
      <c r="D127" s="2">
        <f>ABS(Table6[[#This Row],[Pb Analytic]]-Table6[[#This Row],[Pb Simulation                           ]])</f>
        <v>1.019900000000018E-3</v>
      </c>
      <c r="E127" s="2">
        <f>100*IF(Table6[[#This Row],[Pb Simulation                           ]]&gt;0,Table6[[#This Row],[Absolute Error]]/Table6[[#This Row],[Pb Simulation                           ]],1)</f>
        <v>0.21107306824372016</v>
      </c>
      <c r="F127" s="7">
        <v>0.43757950000000001</v>
      </c>
      <c r="G127" s="11">
        <v>0.43845719999999999</v>
      </c>
      <c r="H127" s="2">
        <f>ABS(Table7[[#This Row],[Pd Analytic]]-Table7[[#This Row],[Pd Simulation                           ]])</f>
        <v>8.7769999999998127E-4</v>
      </c>
      <c r="I127" s="2">
        <f>100*IF(Table7[[#This Row],[Pd Analytic]]&gt;0,Table7[[#This Row],[Absolute Error]]/Table7[[#This Row],[Pd Analytic]],1)</f>
        <v>0.20017917370269692</v>
      </c>
      <c r="J127" s="8">
        <v>0.22845670000000001</v>
      </c>
      <c r="K127" s="13">
        <v>0.2295625</v>
      </c>
      <c r="L127" s="2">
        <f>ABS(Table72[[#This Row],[Pd1 Simulation                          ]]-Table72[[#This Row],[Pd1 Analytic]])</f>
        <v>1.1057999999999901E-3</v>
      </c>
      <c r="M127" s="2">
        <f>100*IF(Table72[[#This Row],[Pd1 Analytic]]&gt;0,Table72[[#This Row],[Pd1 Simulation                          ]]/Table72[[#This Row],[Pd1 Analytic]],1)</f>
        <v>99.518301116253753</v>
      </c>
      <c r="N127" s="9">
        <v>0.2091228</v>
      </c>
      <c r="O127" s="15">
        <v>0.20889479999999999</v>
      </c>
      <c r="P127" s="2">
        <f>ABS(Table723[[#This Row],[Pd2 Analytic]]-Table723[[#This Row],[Pd2 Simulation                          ]])</f>
        <v>2.2800000000000598E-4</v>
      </c>
      <c r="Q127" s="2">
        <f>100*IF(Table723[[#This Row],[Pd2 Analytic]]&gt;0,Table723[[#This Row],[Pd2 Simulation                          ]]/Table723[[#This Row],[Pd2 Analytic]],1)</f>
        <v>100.10914584757495</v>
      </c>
    </row>
    <row r="128" spans="1:17" x14ac:dyDescent="0.25">
      <c r="A128" s="1">
        <v>12.7</v>
      </c>
      <c r="B128" s="6">
        <v>0.48678929999999998</v>
      </c>
      <c r="C128" s="3">
        <v>0.48579329999999998</v>
      </c>
      <c r="D128" s="2">
        <f>ABS(Table6[[#This Row],[Pb Analytic]]-Table6[[#This Row],[Pb Simulation                           ]])</f>
        <v>9.9599999999999689E-4</v>
      </c>
      <c r="E128" s="2">
        <f>100*IF(Table6[[#This Row],[Pb Simulation                           ]]&gt;0,Table6[[#This Row],[Absolute Error]]/Table6[[#This Row],[Pb Simulation                           ]],1)</f>
        <v>0.20460597634335778</v>
      </c>
      <c r="F128" s="7">
        <v>0.43453340000000001</v>
      </c>
      <c r="G128" s="11">
        <v>0.43546659999999998</v>
      </c>
      <c r="H128" s="2">
        <f>ABS(Table7[[#This Row],[Pd Analytic]]-Table7[[#This Row],[Pd Simulation                           ]])</f>
        <v>9.3319999999996739E-4</v>
      </c>
      <c r="I128" s="2">
        <f>100*IF(Table7[[#This Row],[Pd Analytic]]&gt;0,Table7[[#This Row],[Absolute Error]]/Table7[[#This Row],[Pd Analytic]],1)</f>
        <v>0.21429886930477959</v>
      </c>
      <c r="J128" s="8">
        <v>0.2268734</v>
      </c>
      <c r="K128" s="13">
        <v>0.2279892</v>
      </c>
      <c r="L128" s="2">
        <f>ABS(Table72[[#This Row],[Pd1 Simulation                          ]]-Table72[[#This Row],[Pd1 Analytic]])</f>
        <v>1.1158000000000001E-3</v>
      </c>
      <c r="M128" s="2">
        <f>100*IF(Table72[[#This Row],[Pd1 Analytic]]&gt;0,Table72[[#This Row],[Pd1 Simulation                          ]]/Table72[[#This Row],[Pd1 Analytic]],1)</f>
        <v>99.510590852549157</v>
      </c>
      <c r="N128" s="9">
        <v>0.20766000000000001</v>
      </c>
      <c r="O128" s="15">
        <v>0.2074773</v>
      </c>
      <c r="P128" s="2">
        <f>ABS(Table723[[#This Row],[Pd2 Analytic]]-Table723[[#This Row],[Pd2 Simulation                          ]])</f>
        <v>1.8270000000000786E-4</v>
      </c>
      <c r="Q128" s="2">
        <f>100*IF(Table723[[#This Row],[Pd2 Analytic]]&gt;0,Table723[[#This Row],[Pd2 Simulation                          ]]/Table723[[#This Row],[Pd2 Analytic]],1)</f>
        <v>100.08805782608508</v>
      </c>
    </row>
    <row r="129" spans="1:17" x14ac:dyDescent="0.25">
      <c r="A129" s="1">
        <v>12.8</v>
      </c>
      <c r="B129" s="6">
        <v>0.49032100000000001</v>
      </c>
      <c r="C129" s="3">
        <v>0.48936269999999998</v>
      </c>
      <c r="D129" s="2">
        <f>ABS(Table6[[#This Row],[Pb Analytic]]-Table6[[#This Row],[Pb Simulation                           ]])</f>
        <v>9.5830000000002302E-4</v>
      </c>
      <c r="E129" s="2">
        <f>100*IF(Table6[[#This Row],[Pb Simulation                           ]]&gt;0,Table6[[#This Row],[Absolute Error]]/Table6[[#This Row],[Pb Simulation                           ]],1)</f>
        <v>0.19544339320568016</v>
      </c>
      <c r="F129" s="7">
        <v>0.43162519999999999</v>
      </c>
      <c r="G129" s="11">
        <v>0.43251230000000002</v>
      </c>
      <c r="H129" s="2">
        <f>ABS(Table7[[#This Row],[Pd Analytic]]-Table7[[#This Row],[Pd Simulation                           ]])</f>
        <v>8.8710000000002953E-4</v>
      </c>
      <c r="I129" s="2">
        <f>100*IF(Table7[[#This Row],[Pd Analytic]]&gt;0,Table7[[#This Row],[Absolute Error]]/Table7[[#This Row],[Pd Analytic]],1)</f>
        <v>0.2051039935742936</v>
      </c>
      <c r="J129" s="8">
        <v>0.2253675</v>
      </c>
      <c r="K129" s="13">
        <v>0.22643530000000001</v>
      </c>
      <c r="L129" s="2">
        <f>ABS(Table72[[#This Row],[Pd1 Simulation                          ]]-Table72[[#This Row],[Pd1 Analytic]])</f>
        <v>1.0678000000000076E-3</v>
      </c>
      <c r="M129" s="2">
        <f>100*IF(Table72[[#This Row],[Pd1 Analytic]]&gt;0,Table72[[#This Row],[Pd1 Simulation                          ]]/Table72[[#This Row],[Pd1 Analytic]],1)</f>
        <v>99.528430416988869</v>
      </c>
      <c r="N129" s="9">
        <v>0.20625769999999999</v>
      </c>
      <c r="O129" s="15">
        <v>0.20607700000000001</v>
      </c>
      <c r="P129" s="2">
        <f>ABS(Table723[[#This Row],[Pd2 Analytic]]-Table723[[#This Row],[Pd2 Simulation                          ]])</f>
        <v>1.806999999999781E-4</v>
      </c>
      <c r="Q129" s="2">
        <f>100*IF(Table723[[#This Row],[Pd2 Analytic]]&gt;0,Table723[[#This Row],[Pd2 Simulation                          ]]/Table723[[#This Row],[Pd2 Analytic]],1)</f>
        <v>100.08768567089</v>
      </c>
    </row>
    <row r="130" spans="1:17" x14ac:dyDescent="0.25">
      <c r="A130" s="1">
        <v>12.9</v>
      </c>
      <c r="B130" s="6">
        <v>0.49389529999999998</v>
      </c>
      <c r="C130" s="3">
        <v>0.49288690000000002</v>
      </c>
      <c r="D130" s="2">
        <f>ABS(Table6[[#This Row],[Pb Analytic]]-Table6[[#This Row],[Pb Simulation                           ]])</f>
        <v>1.0083999999999649E-3</v>
      </c>
      <c r="E130" s="2">
        <f>100*IF(Table6[[#This Row],[Pb Simulation                           ]]&gt;0,Table6[[#This Row],[Absolute Error]]/Table6[[#This Row],[Pb Simulation                           ]],1)</f>
        <v>0.20417282772279163</v>
      </c>
      <c r="F130" s="7">
        <v>0.42861719999999998</v>
      </c>
      <c r="G130" s="11">
        <v>0.42959380000000003</v>
      </c>
      <c r="H130" s="2">
        <f>ABS(Table7[[#This Row],[Pd Analytic]]-Table7[[#This Row],[Pd Simulation                           ]])</f>
        <v>9.7660000000004965E-4</v>
      </c>
      <c r="I130" s="2">
        <f>100*IF(Table7[[#This Row],[Pd Analytic]]&gt;0,Table7[[#This Row],[Absolute Error]]/Table7[[#This Row],[Pd Analytic]],1)</f>
        <v>0.22733102758932963</v>
      </c>
      <c r="J130" s="8">
        <v>0.22391449999999999</v>
      </c>
      <c r="K130" s="13">
        <v>0.2249003</v>
      </c>
      <c r="L130" s="2">
        <f>ABS(Table72[[#This Row],[Pd1 Simulation                          ]]-Table72[[#This Row],[Pd1 Analytic]])</f>
        <v>9.8580000000000889E-4</v>
      </c>
      <c r="M130" s="2">
        <f>100*IF(Table72[[#This Row],[Pd1 Analytic]]&gt;0,Table72[[#This Row],[Pd1 Simulation                          ]]/Table72[[#This Row],[Pd1 Analytic]],1)</f>
        <v>99.561672438854004</v>
      </c>
      <c r="N130" s="9">
        <v>0.20470269999999999</v>
      </c>
      <c r="O130" s="15">
        <v>0.2046935</v>
      </c>
      <c r="P130" s="2">
        <f>ABS(Table723[[#This Row],[Pd2 Analytic]]-Table723[[#This Row],[Pd2 Simulation                          ]])</f>
        <v>9.1999999999869964E-6</v>
      </c>
      <c r="Q130" s="2">
        <f>100*IF(Table723[[#This Row],[Pd2 Analytic]]&gt;0,Table723[[#This Row],[Pd2 Simulation                          ]]/Table723[[#This Row],[Pd2 Analytic]],1)</f>
        <v>100.00449452474065</v>
      </c>
    </row>
    <row r="131" spans="1:17" x14ac:dyDescent="0.25">
      <c r="A131" s="1">
        <v>13</v>
      </c>
      <c r="B131" s="6">
        <v>0.49736570000000002</v>
      </c>
      <c r="C131" s="3">
        <v>0.49636639999999999</v>
      </c>
      <c r="D131" s="2">
        <f>ABS(Table6[[#This Row],[Pb Analytic]]-Table6[[#This Row],[Pb Simulation                           ]])</f>
        <v>9.9930000000003627E-4</v>
      </c>
      <c r="E131" s="2">
        <f>100*IF(Table6[[#This Row],[Pb Simulation                           ]]&gt;0,Table6[[#This Row],[Absolute Error]]/Table6[[#This Row],[Pb Simulation                           ]],1)</f>
        <v>0.2009185595227086</v>
      </c>
      <c r="F131" s="7">
        <v>0.42580839999999998</v>
      </c>
      <c r="G131" s="11">
        <v>0.42671049999999999</v>
      </c>
      <c r="H131" s="2">
        <f>ABS(Table7[[#This Row],[Pd Analytic]]-Table7[[#This Row],[Pd Simulation                           ]])</f>
        <v>9.0210000000001678E-4</v>
      </c>
      <c r="I131" s="2">
        <f>100*IF(Table7[[#This Row],[Pd Analytic]]&gt;0,Table7[[#This Row],[Absolute Error]]/Table7[[#This Row],[Pd Analytic]],1)</f>
        <v>0.21140796863447622</v>
      </c>
      <c r="J131" s="8">
        <v>0.2224189</v>
      </c>
      <c r="K131" s="13">
        <v>0.2233841</v>
      </c>
      <c r="L131" s="2">
        <f>ABS(Table72[[#This Row],[Pd1 Simulation                          ]]-Table72[[#This Row],[Pd1 Analytic]])</f>
        <v>9.6519999999999939E-4</v>
      </c>
      <c r="M131" s="2">
        <f>100*IF(Table72[[#This Row],[Pd1 Analytic]]&gt;0,Table72[[#This Row],[Pd1 Simulation                          ]]/Table72[[#This Row],[Pd1 Analytic]],1)</f>
        <v>99.567919113312016</v>
      </c>
      <c r="N131" s="9">
        <v>0.2033895</v>
      </c>
      <c r="O131" s="15">
        <v>0.20332649999999999</v>
      </c>
      <c r="P131" s="2">
        <f>ABS(Table723[[#This Row],[Pd2 Analytic]]-Table723[[#This Row],[Pd2 Simulation                          ]])</f>
        <v>6.3000000000007494E-5</v>
      </c>
      <c r="Q131" s="2">
        <f>100*IF(Table723[[#This Row],[Pd2 Analytic]]&gt;0,Table723[[#This Row],[Pd2 Simulation                          ]]/Table723[[#This Row],[Pd2 Analytic]],1)</f>
        <v>100.03098464784472</v>
      </c>
    </row>
    <row r="132" spans="1:17" x14ac:dyDescent="0.25">
      <c r="A132" s="1">
        <v>13.1</v>
      </c>
      <c r="B132" s="6">
        <v>0.50058930000000001</v>
      </c>
      <c r="C132" s="3">
        <v>0.49980210000000003</v>
      </c>
      <c r="D132" s="2">
        <f>ABS(Table6[[#This Row],[Pb Analytic]]-Table6[[#This Row],[Pb Simulation                           ]])</f>
        <v>7.8719999999998791E-4</v>
      </c>
      <c r="E132" s="2">
        <f>100*IF(Table6[[#This Row],[Pb Simulation                           ]]&gt;0,Table6[[#This Row],[Absolute Error]]/Table6[[#This Row],[Pb Simulation                           ]],1)</f>
        <v>0.15725465965812452</v>
      </c>
      <c r="F132" s="7">
        <v>0.42313460000000003</v>
      </c>
      <c r="G132" s="11">
        <v>0.42386210000000002</v>
      </c>
      <c r="H132" s="2">
        <f>ABS(Table7[[#This Row],[Pd Analytic]]-Table7[[#This Row],[Pd Simulation                           ]])</f>
        <v>7.2749999999999204E-4</v>
      </c>
      <c r="I132" s="2">
        <f>100*IF(Table7[[#This Row],[Pd Analytic]]&gt;0,Table7[[#This Row],[Absolute Error]]/Table7[[#This Row],[Pd Analytic]],1)</f>
        <v>0.17163601086296509</v>
      </c>
      <c r="J132" s="8">
        <v>0.22097649999999999</v>
      </c>
      <c r="K132" s="13">
        <v>0.22188630000000001</v>
      </c>
      <c r="L132" s="2">
        <f>ABS(Table72[[#This Row],[Pd1 Simulation                          ]]-Table72[[#This Row],[Pd1 Analytic]])</f>
        <v>9.0980000000001615E-4</v>
      </c>
      <c r="M132" s="2">
        <f>100*IF(Table72[[#This Row],[Pd1 Analytic]]&gt;0,Table72[[#This Row],[Pd1 Simulation                          ]]/Table72[[#This Row],[Pd1 Analytic]],1)</f>
        <v>99.589970178420202</v>
      </c>
      <c r="N132" s="9">
        <v>0.20215810000000001</v>
      </c>
      <c r="O132" s="15">
        <v>0.20197580000000001</v>
      </c>
      <c r="P132" s="2">
        <f>ABS(Table723[[#This Row],[Pd2 Analytic]]-Table723[[#This Row],[Pd2 Simulation                          ]])</f>
        <v>1.8229999999999635E-4</v>
      </c>
      <c r="Q132" s="2">
        <f>100*IF(Table723[[#This Row],[Pd2 Analytic]]&gt;0,Table723[[#This Row],[Pd2 Simulation                          ]]/Table723[[#This Row],[Pd2 Analytic]],1)</f>
        <v>100.09025833788007</v>
      </c>
    </row>
    <row r="133" spans="1:17" x14ac:dyDescent="0.25">
      <c r="A133" s="1">
        <v>13.2</v>
      </c>
      <c r="B133" s="6">
        <v>0.50409780000000004</v>
      </c>
      <c r="C133" s="3">
        <v>0.50319460000000005</v>
      </c>
      <c r="D133" s="2">
        <f>ABS(Table6[[#This Row],[Pb Analytic]]-Table6[[#This Row],[Pb Simulation                           ]])</f>
        <v>9.031999999999929E-4</v>
      </c>
      <c r="E133" s="2">
        <f>100*IF(Table6[[#This Row],[Pb Simulation                           ]]&gt;0,Table6[[#This Row],[Absolute Error]]/Table6[[#This Row],[Pb Simulation                           ]],1)</f>
        <v>0.17917158138757852</v>
      </c>
      <c r="F133" s="7">
        <v>0.42020059999999998</v>
      </c>
      <c r="G133" s="11">
        <v>0.42104789999999997</v>
      </c>
      <c r="H133" s="2">
        <f>ABS(Table7[[#This Row],[Pd Analytic]]-Table7[[#This Row],[Pd Simulation                           ]])</f>
        <v>8.4729999999999528E-4</v>
      </c>
      <c r="I133" s="2">
        <f>100*IF(Table7[[#This Row],[Pd Analytic]]&gt;0,Table7[[#This Row],[Absolute Error]]/Table7[[#This Row],[Pd Analytic]],1)</f>
        <v>0.20123601138967687</v>
      </c>
      <c r="J133" s="8">
        <v>0.2194508</v>
      </c>
      <c r="K133" s="13">
        <v>0.22040670000000001</v>
      </c>
      <c r="L133" s="2">
        <f>ABS(Table72[[#This Row],[Pd1 Simulation                          ]]-Table72[[#This Row],[Pd1 Analytic]])</f>
        <v>9.5590000000000952E-4</v>
      </c>
      <c r="M133" s="2">
        <f>100*IF(Table72[[#This Row],[Pd1 Analytic]]&gt;0,Table72[[#This Row],[Pd1 Simulation                          ]]/Table72[[#This Row],[Pd1 Analytic]],1)</f>
        <v>99.566301750355137</v>
      </c>
      <c r="N133" s="9">
        <v>0.20074980000000001</v>
      </c>
      <c r="O133" s="15">
        <v>0.20064119999999999</v>
      </c>
      <c r="P133" s="2">
        <f>ABS(Table723[[#This Row],[Pd2 Analytic]]-Table723[[#This Row],[Pd2 Simulation                          ]])</f>
        <v>1.0860000000001424E-4</v>
      </c>
      <c r="Q133" s="2">
        <f>100*IF(Table723[[#This Row],[Pd2 Analytic]]&gt;0,Table723[[#This Row],[Pd2 Simulation                          ]]/Table723[[#This Row],[Pd2 Analytic]],1)</f>
        <v>100.05412647053546</v>
      </c>
    </row>
    <row r="134" spans="1:17" x14ac:dyDescent="0.25">
      <c r="A134" s="1">
        <v>13.3</v>
      </c>
      <c r="B134" s="6">
        <v>0.50748059999999995</v>
      </c>
      <c r="C134" s="3">
        <v>0.50654460000000001</v>
      </c>
      <c r="D134" s="2">
        <f>ABS(Table6[[#This Row],[Pb Analytic]]-Table6[[#This Row],[Pb Simulation                           ]])</f>
        <v>9.3599999999993688E-4</v>
      </c>
      <c r="E134" s="2">
        <f>100*IF(Table6[[#This Row],[Pb Simulation                           ]]&gt;0,Table6[[#This Row],[Absolute Error]]/Table6[[#This Row],[Pb Simulation                           ]],1)</f>
        <v>0.18444054807217003</v>
      </c>
      <c r="F134" s="7">
        <v>0.41734579999999999</v>
      </c>
      <c r="G134" s="11">
        <v>0.41826740000000001</v>
      </c>
      <c r="H134" s="2">
        <f>ABS(Table7[[#This Row],[Pd Analytic]]-Table7[[#This Row],[Pd Simulation                           ]])</f>
        <v>9.216000000000224E-4</v>
      </c>
      <c r="I134" s="2">
        <f>100*IF(Table7[[#This Row],[Pd Analytic]]&gt;0,Table7[[#This Row],[Absolute Error]]/Table7[[#This Row],[Pd Analytic]],1)</f>
        <v>0.22033751614398406</v>
      </c>
      <c r="J134" s="8">
        <v>0.2179219</v>
      </c>
      <c r="K134" s="13">
        <v>0.218945</v>
      </c>
      <c r="L134" s="2">
        <f>ABS(Table72[[#This Row],[Pd1 Simulation                          ]]-Table72[[#This Row],[Pd1 Analytic]])</f>
        <v>1.023099999999999E-3</v>
      </c>
      <c r="M134" s="2">
        <f>100*IF(Table72[[#This Row],[Pd1 Analytic]]&gt;0,Table72[[#This Row],[Pd1 Simulation                          ]]/Table72[[#This Row],[Pd1 Analytic]],1)</f>
        <v>99.532713695220266</v>
      </c>
      <c r="N134" s="9">
        <v>0.19942389999999999</v>
      </c>
      <c r="O134" s="15">
        <v>0.19932250000000001</v>
      </c>
      <c r="P134" s="2">
        <f>ABS(Table723[[#This Row],[Pd2 Analytic]]-Table723[[#This Row],[Pd2 Simulation                          ]])</f>
        <v>1.0139999999997373E-4</v>
      </c>
      <c r="Q134" s="2">
        <f>100*IF(Table723[[#This Row],[Pd2 Analytic]]&gt;0,Table723[[#This Row],[Pd2 Simulation                          ]]/Table723[[#This Row],[Pd2 Analytic]],1)</f>
        <v>100.05087233001792</v>
      </c>
    </row>
    <row r="135" spans="1:17" x14ac:dyDescent="0.25">
      <c r="A135" s="1">
        <v>13.4</v>
      </c>
      <c r="B135" s="6">
        <v>0.51078319999999999</v>
      </c>
      <c r="C135" s="3">
        <v>0.50985290000000005</v>
      </c>
      <c r="D135" s="2">
        <f>ABS(Table6[[#This Row],[Pb Analytic]]-Table6[[#This Row],[Pb Simulation                           ]])</f>
        <v>9.3029999999993951E-4</v>
      </c>
      <c r="E135" s="2">
        <f>100*IF(Table6[[#This Row],[Pb Simulation                           ]]&gt;0,Table6[[#This Row],[Absolute Error]]/Table6[[#This Row],[Pb Simulation                           ]],1)</f>
        <v>0.18213206699044518</v>
      </c>
      <c r="F135" s="7">
        <v>0.41458729999999999</v>
      </c>
      <c r="G135" s="11">
        <v>0.41552020000000001</v>
      </c>
      <c r="H135" s="2">
        <f>ABS(Table7[[#This Row],[Pd Analytic]]-Table7[[#This Row],[Pd Simulation                           ]])</f>
        <v>9.3290000000001427E-4</v>
      </c>
      <c r="I135" s="2">
        <f>100*IF(Table7[[#This Row],[Pd Analytic]]&gt;0,Table7[[#This Row],[Absolute Error]]/Table7[[#This Row],[Pd Analytic]],1)</f>
        <v>0.22451375408464239</v>
      </c>
      <c r="J135" s="8">
        <v>0.21657799999999999</v>
      </c>
      <c r="K135" s="13">
        <v>0.2175009</v>
      </c>
      <c r="L135" s="2">
        <f>ABS(Table72[[#This Row],[Pd1 Simulation                          ]]-Table72[[#This Row],[Pd1 Analytic]])</f>
        <v>9.2290000000000427E-4</v>
      </c>
      <c r="M135" s="2">
        <f>100*IF(Table72[[#This Row],[Pd1 Analytic]]&gt;0,Table72[[#This Row],[Pd1 Simulation                          ]]/Table72[[#This Row],[Pd1 Analytic]],1)</f>
        <v>99.575679916726784</v>
      </c>
      <c r="N135" s="9">
        <v>0.1980093</v>
      </c>
      <c r="O135" s="15">
        <v>0.19801940000000001</v>
      </c>
      <c r="P135" s="2">
        <f>ABS(Table723[[#This Row],[Pd2 Analytic]]-Table723[[#This Row],[Pd2 Simulation                          ]])</f>
        <v>1.0100000000012876E-5</v>
      </c>
      <c r="Q135" s="2">
        <f>100*IF(Table723[[#This Row],[Pd2 Analytic]]&gt;0,Table723[[#This Row],[Pd2 Simulation                          ]]/Table723[[#This Row],[Pd2 Analytic]],1)</f>
        <v>99.99489948964596</v>
      </c>
    </row>
    <row r="136" spans="1:17" x14ac:dyDescent="0.25">
      <c r="A136" s="1">
        <v>13.5</v>
      </c>
      <c r="B136" s="6">
        <v>0.51398299999999997</v>
      </c>
      <c r="C136" s="3">
        <v>0.51312009999999997</v>
      </c>
      <c r="D136" s="2">
        <f>ABS(Table6[[#This Row],[Pb Analytic]]-Table6[[#This Row],[Pb Simulation                           ]])</f>
        <v>8.6289999999999978E-4</v>
      </c>
      <c r="E136" s="2">
        <f>100*IF(Table6[[#This Row],[Pb Simulation                           ]]&gt;0,Table6[[#This Row],[Absolute Error]]/Table6[[#This Row],[Pb Simulation                           ]],1)</f>
        <v>0.16788493004632446</v>
      </c>
      <c r="F136" s="7">
        <v>0.41198109999999999</v>
      </c>
      <c r="G136" s="11">
        <v>0.4128059</v>
      </c>
      <c r="H136" s="2">
        <f>ABS(Table7[[#This Row],[Pd Analytic]]-Table7[[#This Row],[Pd Simulation                           ]])</f>
        <v>8.2480000000001441E-4</v>
      </c>
      <c r="I136" s="2">
        <f>100*IF(Table7[[#This Row],[Pd Analytic]]&gt;0,Table7[[#This Row],[Absolute Error]]/Table7[[#This Row],[Pd Analytic]],1)</f>
        <v>0.19980334583396564</v>
      </c>
      <c r="J136" s="8">
        <v>0.21525559999999999</v>
      </c>
      <c r="K136" s="13">
        <v>0.21607409999999999</v>
      </c>
      <c r="L136" s="2">
        <f>ABS(Table72[[#This Row],[Pd1 Simulation                          ]]-Table72[[#This Row],[Pd1 Analytic]])</f>
        <v>8.1849999999999978E-4</v>
      </c>
      <c r="M136" s="2">
        <f>100*IF(Table72[[#This Row],[Pd1 Analytic]]&gt;0,Table72[[#This Row],[Pd1 Simulation                          ]]/Table72[[#This Row],[Pd1 Analytic]],1)</f>
        <v>99.621194766054785</v>
      </c>
      <c r="N136" s="9">
        <v>0.1967255</v>
      </c>
      <c r="O136" s="15">
        <v>0.19673170000000001</v>
      </c>
      <c r="P136" s="2">
        <f>ABS(Table723[[#This Row],[Pd2 Analytic]]-Table723[[#This Row],[Pd2 Simulation                          ]])</f>
        <v>6.2000000000117517E-6</v>
      </c>
      <c r="Q136" s="2">
        <f>100*IF(Table723[[#This Row],[Pd2 Analytic]]&gt;0,Table723[[#This Row],[Pd2 Simulation                          ]]/Table723[[#This Row],[Pd2 Analytic]],1)</f>
        <v>99.996848499758812</v>
      </c>
    </row>
    <row r="137" spans="1:17" x14ac:dyDescent="0.25">
      <c r="A137" s="1">
        <v>13.6</v>
      </c>
      <c r="B137" s="6">
        <v>0.51714249999999995</v>
      </c>
      <c r="C137" s="3">
        <v>0.51634690000000005</v>
      </c>
      <c r="D137" s="2">
        <f>ABS(Table6[[#This Row],[Pb Analytic]]-Table6[[#This Row],[Pb Simulation                           ]])</f>
        <v>7.9559999999989639E-4</v>
      </c>
      <c r="E137" s="2">
        <f>100*IF(Table6[[#This Row],[Pb Simulation                           ]]&gt;0,Table6[[#This Row],[Absolute Error]]/Table6[[#This Row],[Pb Simulation                           ]],1)</f>
        <v>0.15384541011421349</v>
      </c>
      <c r="F137" s="7">
        <v>0.40933700000000001</v>
      </c>
      <c r="G137" s="11">
        <v>0.41012369999999998</v>
      </c>
      <c r="H137" s="2">
        <f>ABS(Table7[[#This Row],[Pd Analytic]]-Table7[[#This Row],[Pd Simulation                           ]])</f>
        <v>7.8669999999997353E-4</v>
      </c>
      <c r="I137" s="2">
        <f>100*IF(Table7[[#This Row],[Pd Analytic]]&gt;0,Table7[[#This Row],[Absolute Error]]/Table7[[#This Row],[Pd Analytic]],1)</f>
        <v>0.19182017523005221</v>
      </c>
      <c r="J137" s="8">
        <v>0.21373030000000001</v>
      </c>
      <c r="K137" s="13">
        <v>0.21466450000000001</v>
      </c>
      <c r="L137" s="2">
        <f>ABS(Table72[[#This Row],[Pd1 Simulation                          ]]-Table72[[#This Row],[Pd1 Analytic]])</f>
        <v>9.3419999999999614E-4</v>
      </c>
      <c r="M137" s="2">
        <f>100*IF(Table72[[#This Row],[Pd1 Analytic]]&gt;0,Table72[[#This Row],[Pd1 Simulation                          ]]/Table72[[#This Row],[Pd1 Analytic]],1)</f>
        <v>99.564809272143279</v>
      </c>
      <c r="N137" s="9">
        <v>0.19560669999999999</v>
      </c>
      <c r="O137" s="15">
        <v>0.1954592</v>
      </c>
      <c r="P137" s="2">
        <f>ABS(Table723[[#This Row],[Pd2 Analytic]]-Table723[[#This Row],[Pd2 Simulation                          ]])</f>
        <v>1.4749999999999486E-4</v>
      </c>
      <c r="Q137" s="2">
        <f>100*IF(Table723[[#This Row],[Pd2 Analytic]]&gt;0,Table723[[#This Row],[Pd2 Simulation                          ]]/Table723[[#This Row],[Pd2 Analytic]],1)</f>
        <v>100.0754633191991</v>
      </c>
    </row>
    <row r="138" spans="1:17" x14ac:dyDescent="0.25">
      <c r="A138" s="1">
        <v>13.7</v>
      </c>
      <c r="B138" s="6">
        <v>0.52024559999999997</v>
      </c>
      <c r="C138" s="3">
        <v>0.51953389999999999</v>
      </c>
      <c r="D138" s="2">
        <f>ABS(Table6[[#This Row],[Pb Analytic]]-Table6[[#This Row],[Pb Simulation                           ]])</f>
        <v>7.1169999999998179E-4</v>
      </c>
      <c r="E138" s="2">
        <f>100*IF(Table6[[#This Row],[Pb Simulation                           ]]&gt;0,Table6[[#This Row],[Absolute Error]]/Table6[[#This Row],[Pb Simulation                           ]],1)</f>
        <v>0.13680077255818826</v>
      </c>
      <c r="F138" s="7">
        <v>0.40677479999999999</v>
      </c>
      <c r="G138" s="11">
        <v>0.40747339999999999</v>
      </c>
      <c r="H138" s="2">
        <f>ABS(Table7[[#This Row],[Pd Analytic]]-Table7[[#This Row],[Pd Simulation                           ]])</f>
        <v>6.9859999999999367E-4</v>
      </c>
      <c r="I138" s="2">
        <f>100*IF(Table7[[#This Row],[Pd Analytic]]&gt;0,Table7[[#This Row],[Absolute Error]]/Table7[[#This Row],[Pd Analytic]],1)</f>
        <v>0.17144677419433851</v>
      </c>
      <c r="J138" s="8">
        <v>0.21235780000000001</v>
      </c>
      <c r="K138" s="13">
        <v>0.21327180000000001</v>
      </c>
      <c r="L138" s="2">
        <f>ABS(Table72[[#This Row],[Pd1 Simulation                          ]]-Table72[[#This Row],[Pd1 Analytic]])</f>
        <v>9.1399999999999815E-4</v>
      </c>
      <c r="M138" s="2">
        <f>100*IF(Table72[[#This Row],[Pd1 Analytic]]&gt;0,Table72[[#This Row],[Pd1 Simulation                          ]]/Table72[[#This Row],[Pd1 Analytic]],1)</f>
        <v>99.571438886903934</v>
      </c>
      <c r="N138" s="9">
        <v>0.19441700000000001</v>
      </c>
      <c r="O138" s="15">
        <v>0.1942017</v>
      </c>
      <c r="P138" s="2">
        <f>ABS(Table723[[#This Row],[Pd2 Analytic]]-Table723[[#This Row],[Pd2 Simulation                          ]])</f>
        <v>2.153000000000016E-4</v>
      </c>
      <c r="Q138" s="2">
        <f>100*IF(Table723[[#This Row],[Pd2 Analytic]]&gt;0,Table723[[#This Row],[Pd2 Simulation                          ]]/Table723[[#This Row],[Pd2 Analytic]],1)</f>
        <v>100.11086411704943</v>
      </c>
    </row>
    <row r="139" spans="1:17" x14ac:dyDescent="0.25">
      <c r="A139" s="1">
        <v>13.8</v>
      </c>
      <c r="B139" s="6">
        <v>0.52334449999999999</v>
      </c>
      <c r="C139" s="3">
        <v>0.52268190000000003</v>
      </c>
      <c r="D139" s="2">
        <f>ABS(Table6[[#This Row],[Pb Analytic]]-Table6[[#This Row],[Pb Simulation                           ]])</f>
        <v>6.6259999999995767E-4</v>
      </c>
      <c r="E139" s="2">
        <f>100*IF(Table6[[#This Row],[Pb Simulation                           ]]&gt;0,Table6[[#This Row],[Absolute Error]]/Table6[[#This Row],[Pb Simulation                           ]],1)</f>
        <v>0.12660876344357447</v>
      </c>
      <c r="F139" s="7">
        <v>0.40414899999999998</v>
      </c>
      <c r="G139" s="11">
        <v>0.4048544</v>
      </c>
      <c r="H139" s="2">
        <f>ABS(Table7[[#This Row],[Pd Analytic]]-Table7[[#This Row],[Pd Simulation                           ]])</f>
        <v>7.0540000000002268E-4</v>
      </c>
      <c r="I139" s="2">
        <f>100*IF(Table7[[#This Row],[Pd Analytic]]&gt;0,Table7[[#This Row],[Absolute Error]]/Table7[[#This Row],[Pd Analytic]],1)</f>
        <v>0.17423547823613195</v>
      </c>
      <c r="J139" s="8">
        <v>0.21113280000000001</v>
      </c>
      <c r="K139" s="13">
        <v>0.21189549999999999</v>
      </c>
      <c r="L139" s="2">
        <f>ABS(Table72[[#This Row],[Pd1 Simulation                          ]]-Table72[[#This Row],[Pd1 Analytic]])</f>
        <v>7.6269999999997729E-4</v>
      </c>
      <c r="M139" s="2">
        <f>100*IF(Table72[[#This Row],[Pd1 Analytic]]&gt;0,Table72[[#This Row],[Pd1 Simulation                          ]]/Table72[[#This Row],[Pd1 Analytic]],1)</f>
        <v>99.640058425025558</v>
      </c>
      <c r="N139" s="9">
        <v>0.1930162</v>
      </c>
      <c r="O139" s="15">
        <v>0.19295880000000001</v>
      </c>
      <c r="P139" s="2">
        <f>ABS(Table723[[#This Row],[Pd2 Analytic]]-Table723[[#This Row],[Pd2 Simulation                          ]])</f>
        <v>5.7399999999985241E-5</v>
      </c>
      <c r="Q139" s="2">
        <f>100*IF(Table723[[#This Row],[Pd2 Analytic]]&gt;0,Table723[[#This Row],[Pd2 Simulation                          ]]/Table723[[#This Row],[Pd2 Analytic]],1)</f>
        <v>100.02974728283964</v>
      </c>
    </row>
    <row r="140" spans="1:17" x14ac:dyDescent="0.25">
      <c r="A140" s="1">
        <v>13.9</v>
      </c>
      <c r="B140" s="6">
        <v>0.52644550000000001</v>
      </c>
      <c r="C140" s="3">
        <v>0.52579129999999996</v>
      </c>
      <c r="D140" s="2">
        <f>ABS(Table6[[#This Row],[Pb Analytic]]-Table6[[#This Row],[Pb Simulation                           ]])</f>
        <v>6.5420000000004919E-4</v>
      </c>
      <c r="E140" s="2">
        <f>100*IF(Table6[[#This Row],[Pb Simulation                           ]]&gt;0,Table6[[#This Row],[Absolute Error]]/Table6[[#This Row],[Pb Simulation                           ]],1)</f>
        <v>0.12426737430561172</v>
      </c>
      <c r="F140" s="7">
        <v>0.40162500000000001</v>
      </c>
      <c r="G140" s="11">
        <v>0.40226630000000002</v>
      </c>
      <c r="H140" s="2">
        <f>ABS(Table7[[#This Row],[Pd Analytic]]-Table7[[#This Row],[Pd Simulation                           ]])</f>
        <v>6.4130000000001131E-4</v>
      </c>
      <c r="I140" s="2">
        <f>100*IF(Table7[[#This Row],[Pd Analytic]]&gt;0,Table7[[#This Row],[Absolute Error]]/Table7[[#This Row],[Pd Analytic]],1)</f>
        <v>0.15942175618489823</v>
      </c>
      <c r="J140" s="8">
        <v>0.20969979999999999</v>
      </c>
      <c r="K140" s="13">
        <v>0.21053569999999999</v>
      </c>
      <c r="L140" s="2">
        <f>ABS(Table72[[#This Row],[Pd1 Simulation                          ]]-Table72[[#This Row],[Pd1 Analytic]])</f>
        <v>8.3590000000000053E-4</v>
      </c>
      <c r="M140" s="2">
        <f>100*IF(Table72[[#This Row],[Pd1 Analytic]]&gt;0,Table72[[#This Row],[Pd1 Simulation                          ]]/Table72[[#This Row],[Pd1 Analytic]],1)</f>
        <v>99.602965197826308</v>
      </c>
      <c r="N140" s="9">
        <v>0.19192519999999999</v>
      </c>
      <c r="O140" s="15">
        <v>0.1917306</v>
      </c>
      <c r="P140" s="2">
        <f>ABS(Table723[[#This Row],[Pd2 Analytic]]-Table723[[#This Row],[Pd2 Simulation                          ]])</f>
        <v>1.9459999999998923E-4</v>
      </c>
      <c r="Q140" s="2">
        <f>100*IF(Table723[[#This Row],[Pd2 Analytic]]&gt;0,Table723[[#This Row],[Pd2 Simulation                          ]]/Table723[[#This Row],[Pd2 Analytic]],1)</f>
        <v>100.10149657905414</v>
      </c>
    </row>
    <row r="141" spans="1:17" x14ac:dyDescent="0.25">
      <c r="A141" s="1">
        <v>14</v>
      </c>
      <c r="B141" s="6">
        <v>0.52954290000000004</v>
      </c>
      <c r="C141" s="3">
        <v>0.52886290000000002</v>
      </c>
      <c r="D141" s="2">
        <f>ABS(Table6[[#This Row],[Pb Analytic]]-Table6[[#This Row],[Pb Simulation                           ]])</f>
        <v>6.8000000000001393E-4</v>
      </c>
      <c r="E141" s="2">
        <f>100*IF(Table6[[#This Row],[Pb Simulation                           ]]&gt;0,Table6[[#This Row],[Absolute Error]]/Table6[[#This Row],[Pb Simulation                           ]],1)</f>
        <v>0.12841263663435273</v>
      </c>
      <c r="F141" s="7">
        <v>0.3990416</v>
      </c>
      <c r="G141" s="11">
        <v>0.39970850000000002</v>
      </c>
      <c r="H141" s="2">
        <f>ABS(Table7[[#This Row],[Pd Analytic]]-Table7[[#This Row],[Pd Simulation                           ]])</f>
        <v>6.6690000000002581E-4</v>
      </c>
      <c r="I141" s="2">
        <f>100*IF(Table7[[#This Row],[Pd Analytic]]&gt;0,Table7[[#This Row],[Absolute Error]]/Table7[[#This Row],[Pd Analytic]],1)</f>
        <v>0.16684658945206962</v>
      </c>
      <c r="J141" s="8">
        <v>0.20845929999999999</v>
      </c>
      <c r="K141" s="13">
        <v>0.20919189999999999</v>
      </c>
      <c r="L141" s="2">
        <f>ABS(Table72[[#This Row],[Pd1 Simulation                          ]]-Table72[[#This Row],[Pd1 Analytic]])</f>
        <v>7.3259999999999992E-4</v>
      </c>
      <c r="M141" s="2">
        <f>100*IF(Table72[[#This Row],[Pd1 Analytic]]&gt;0,Table72[[#This Row],[Pd1 Simulation                          ]]/Table72[[#This Row],[Pd1 Analytic]],1)</f>
        <v>99.64979523585761</v>
      </c>
      <c r="N141" s="9">
        <v>0.19058230000000001</v>
      </c>
      <c r="O141" s="15">
        <v>0.19051660000000001</v>
      </c>
      <c r="P141" s="2">
        <f>ABS(Table723[[#This Row],[Pd2 Analytic]]-Table723[[#This Row],[Pd2 Simulation                          ]])</f>
        <v>6.5700000000001868E-5</v>
      </c>
      <c r="Q141" s="2">
        <f>100*IF(Table723[[#This Row],[Pd2 Analytic]]&gt;0,Table723[[#This Row],[Pd2 Simulation                          ]]/Table723[[#This Row],[Pd2 Analytic]],1)</f>
        <v>100.03448518396823</v>
      </c>
    </row>
    <row r="142" spans="1:17" x14ac:dyDescent="0.25">
      <c r="A142" s="1">
        <v>14.1</v>
      </c>
      <c r="B142" s="6">
        <v>0.53276509999999999</v>
      </c>
      <c r="C142" s="3">
        <v>0.53189730000000002</v>
      </c>
      <c r="D142" s="2">
        <f>ABS(Table6[[#This Row],[Pb Analytic]]-Table6[[#This Row],[Pb Simulation                           ]])</f>
        <v>8.6779999999997415E-4</v>
      </c>
      <c r="E142" s="2">
        <f>100*IF(Table6[[#This Row],[Pb Simulation                           ]]&gt;0,Table6[[#This Row],[Absolute Error]]/Table6[[#This Row],[Pb Simulation                           ]],1)</f>
        <v>0.16288604490045877</v>
      </c>
      <c r="F142" s="7">
        <v>0.39639380000000002</v>
      </c>
      <c r="G142" s="11">
        <v>0.3971807</v>
      </c>
      <c r="H142" s="2">
        <f>ABS(Table7[[#This Row],[Pd Analytic]]-Table7[[#This Row],[Pd Simulation                           ]])</f>
        <v>7.8689999999997928E-4</v>
      </c>
      <c r="I142" s="2">
        <f>100*IF(Table7[[#This Row],[Pd Analytic]]&gt;0,Table7[[#This Row],[Absolute Error]]/Table7[[#This Row],[Pd Analytic]],1)</f>
        <v>0.19812140922254767</v>
      </c>
      <c r="J142" s="8">
        <v>0.20696110000000001</v>
      </c>
      <c r="K142" s="13">
        <v>0.20786399999999999</v>
      </c>
      <c r="L142" s="2">
        <f>ABS(Table72[[#This Row],[Pd1 Simulation                          ]]-Table72[[#This Row],[Pd1 Analytic]])</f>
        <v>9.0289999999998427E-4</v>
      </c>
      <c r="M142" s="2">
        <f>100*IF(Table72[[#This Row],[Pd1 Analytic]]&gt;0,Table72[[#This Row],[Pd1 Simulation                          ]]/Table72[[#This Row],[Pd1 Analytic]],1)</f>
        <v>99.565629450025028</v>
      </c>
      <c r="N142" s="9">
        <v>0.18943270000000001</v>
      </c>
      <c r="O142" s="15">
        <v>0.1893167</v>
      </c>
      <c r="P142" s="2">
        <f>ABS(Table723[[#This Row],[Pd2 Analytic]]-Table723[[#This Row],[Pd2 Simulation                          ]])</f>
        <v>1.1600000000000499E-4</v>
      </c>
      <c r="Q142" s="2">
        <f>100*IF(Table723[[#This Row],[Pd2 Analytic]]&gt;0,Table723[[#This Row],[Pd2 Simulation                          ]]/Table723[[#This Row],[Pd2 Analytic]],1)</f>
        <v>100.06127298859531</v>
      </c>
    </row>
    <row r="143" spans="1:17" x14ac:dyDescent="0.25">
      <c r="A143" s="1">
        <v>14.2</v>
      </c>
      <c r="B143" s="6">
        <v>0.53581239999999997</v>
      </c>
      <c r="C143" s="3">
        <v>0.53489509999999996</v>
      </c>
      <c r="D143" s="2">
        <f>ABS(Table6[[#This Row],[Pb Analytic]]-Table6[[#This Row],[Pb Simulation                           ]])</f>
        <v>9.1730000000000977E-4</v>
      </c>
      <c r="E143" s="2">
        <f>100*IF(Table6[[#This Row],[Pb Simulation                           ]]&gt;0,Table6[[#This Row],[Absolute Error]]/Table6[[#This Row],[Pb Simulation                           ]],1)</f>
        <v>0.17119797899414232</v>
      </c>
      <c r="F143" s="7">
        <v>0.39376030000000001</v>
      </c>
      <c r="G143" s="11">
        <v>0.39468239999999999</v>
      </c>
      <c r="H143" s="2">
        <f>ABS(Table7[[#This Row],[Pd Analytic]]-Table7[[#This Row],[Pd Simulation                           ]])</f>
        <v>9.2209999999998127E-4</v>
      </c>
      <c r="I143" s="2">
        <f>100*IF(Table7[[#This Row],[Pd Analytic]]&gt;0,Table7[[#This Row],[Absolute Error]]/Table7[[#This Row],[Pd Analytic]],1)</f>
        <v>0.23363088903887819</v>
      </c>
      <c r="J143" s="8">
        <v>0.20561360000000001</v>
      </c>
      <c r="K143" s="13">
        <v>0.2065516</v>
      </c>
      <c r="L143" s="2">
        <f>ABS(Table72[[#This Row],[Pd1 Simulation                          ]]-Table72[[#This Row],[Pd1 Analytic]])</f>
        <v>9.3799999999999439E-4</v>
      </c>
      <c r="M143" s="2">
        <f>100*IF(Table72[[#This Row],[Pd1 Analytic]]&gt;0,Table72[[#This Row],[Pd1 Simulation                          ]]/Table72[[#This Row],[Pd1 Analytic]],1)</f>
        <v>99.545876187838772</v>
      </c>
      <c r="N143" s="9">
        <v>0.1881467</v>
      </c>
      <c r="O143" s="15">
        <v>0.18813079999999999</v>
      </c>
      <c r="P143" s="2">
        <f>ABS(Table723[[#This Row],[Pd2 Analytic]]-Table723[[#This Row],[Pd2 Simulation                          ]])</f>
        <v>1.5900000000013126E-5</v>
      </c>
      <c r="Q143" s="2">
        <f>100*IF(Table723[[#This Row],[Pd2 Analytic]]&gt;0,Table723[[#This Row],[Pd2 Simulation                          ]]/Table723[[#This Row],[Pd2 Analytic]],1)</f>
        <v>100.00845156667594</v>
      </c>
    </row>
    <row r="144" spans="1:17" x14ac:dyDescent="0.25">
      <c r="A144" s="1">
        <v>14.3</v>
      </c>
      <c r="B144" s="6">
        <v>0.53869199999999995</v>
      </c>
      <c r="C144" s="3">
        <v>0.53785689999999997</v>
      </c>
      <c r="D144" s="2">
        <f>ABS(Table6[[#This Row],[Pb Analytic]]-Table6[[#This Row],[Pb Simulation                           ]])</f>
        <v>8.3509999999997753E-4</v>
      </c>
      <c r="E144" s="2">
        <f>100*IF(Table6[[#This Row],[Pb Simulation                           ]]&gt;0,Table6[[#This Row],[Absolute Error]]/Table6[[#This Row],[Pb Simulation                           ]],1)</f>
        <v>0.15502364987784811</v>
      </c>
      <c r="F144" s="7">
        <v>0.39146530000000002</v>
      </c>
      <c r="G144" s="11">
        <v>0.39221309999999998</v>
      </c>
      <c r="H144" s="2">
        <f>ABS(Table7[[#This Row],[Pd Analytic]]-Table7[[#This Row],[Pd Simulation                           ]])</f>
        <v>7.4779999999996516E-4</v>
      </c>
      <c r="I144" s="2">
        <f>100*IF(Table7[[#This Row],[Pd Analytic]]&gt;0,Table7[[#This Row],[Absolute Error]]/Table7[[#This Row],[Pd Analytic]],1)</f>
        <v>0.19066165816490199</v>
      </c>
      <c r="J144" s="8">
        <v>0.2044414</v>
      </c>
      <c r="K144" s="13">
        <v>0.20525460000000001</v>
      </c>
      <c r="L144" s="2">
        <f>ABS(Table72[[#This Row],[Pd1 Simulation                          ]]-Table72[[#This Row],[Pd1 Analytic]])</f>
        <v>8.1320000000001391E-4</v>
      </c>
      <c r="M144" s="2">
        <f>100*IF(Table72[[#This Row],[Pd1 Analytic]]&gt;0,Table72[[#This Row],[Pd1 Simulation                          ]]/Table72[[#This Row],[Pd1 Analytic]],1)</f>
        <v>99.603809122913674</v>
      </c>
      <c r="N144" s="9">
        <v>0.18702389999999999</v>
      </c>
      <c r="O144" s="15">
        <v>0.1869585</v>
      </c>
      <c r="P144" s="2">
        <f>ABS(Table723[[#This Row],[Pd2 Analytic]]-Table723[[#This Row],[Pd2 Simulation                          ]])</f>
        <v>6.5399999999993241E-5</v>
      </c>
      <c r="Q144" s="2">
        <f>100*IF(Table723[[#This Row],[Pd2 Analytic]]&gt;0,Table723[[#This Row],[Pd2 Simulation                          ]]/Table723[[#This Row],[Pd2 Analytic]],1)</f>
        <v>100.03498102520079</v>
      </c>
    </row>
    <row r="145" spans="1:17" x14ac:dyDescent="0.25">
      <c r="A145" s="1">
        <v>14.4</v>
      </c>
      <c r="B145" s="6">
        <v>0.54150799999999999</v>
      </c>
      <c r="C145" s="3">
        <v>0.54078320000000002</v>
      </c>
      <c r="D145" s="2">
        <f>ABS(Table6[[#This Row],[Pb Analytic]]-Table6[[#This Row],[Pb Simulation                           ]])</f>
        <v>7.2479999999996991E-4</v>
      </c>
      <c r="E145" s="2">
        <f>100*IF(Table6[[#This Row],[Pb Simulation                           ]]&gt;0,Table6[[#This Row],[Absolute Error]]/Table6[[#This Row],[Pb Simulation                           ]],1)</f>
        <v>0.13384843806554472</v>
      </c>
      <c r="F145" s="7">
        <v>0.38894990000000002</v>
      </c>
      <c r="G145" s="11">
        <v>0.38977240000000002</v>
      </c>
      <c r="H145" s="2">
        <f>ABS(Table7[[#This Row],[Pd Analytic]]-Table7[[#This Row],[Pd Simulation                           ]])</f>
        <v>8.2250000000000378E-4</v>
      </c>
      <c r="I145" s="2">
        <f>100*IF(Table7[[#This Row],[Pd Analytic]]&gt;0,Table7[[#This Row],[Absolute Error]]/Table7[[#This Row],[Pd Analytic]],1)</f>
        <v>0.21102058534673152</v>
      </c>
      <c r="J145" s="8">
        <v>0.20316719999999999</v>
      </c>
      <c r="K145" s="13">
        <v>0.20397270000000001</v>
      </c>
      <c r="L145" s="2">
        <f>ABS(Table72[[#This Row],[Pd1 Simulation                          ]]-Table72[[#This Row],[Pd1 Analytic]])</f>
        <v>8.0550000000001454E-4</v>
      </c>
      <c r="M145" s="2">
        <f>100*IF(Table72[[#This Row],[Pd1 Analytic]]&gt;0,Table72[[#This Row],[Pd1 Simulation                          ]]/Table72[[#This Row],[Pd1 Analytic]],1)</f>
        <v>99.605094211137072</v>
      </c>
      <c r="N145" s="9">
        <v>0.1857827</v>
      </c>
      <c r="O145" s="15">
        <v>0.18579970000000001</v>
      </c>
      <c r="P145" s="2">
        <f>ABS(Table723[[#This Row],[Pd2 Analytic]]-Table723[[#This Row],[Pd2 Simulation                          ]])</f>
        <v>1.7000000000017002E-5</v>
      </c>
      <c r="Q145" s="2">
        <f>100*IF(Table723[[#This Row],[Pd2 Analytic]]&gt;0,Table723[[#This Row],[Pd2 Simulation                          ]]/Table723[[#This Row],[Pd2 Analytic]],1)</f>
        <v>99.990850361975816</v>
      </c>
    </row>
    <row r="146" spans="1:17" x14ac:dyDescent="0.25">
      <c r="A146" s="1">
        <v>14.5</v>
      </c>
      <c r="B146" s="6">
        <v>0.5444968</v>
      </c>
      <c r="C146" s="3">
        <v>0.54367460000000001</v>
      </c>
      <c r="D146" s="2">
        <f>ABS(Table6[[#This Row],[Pb Analytic]]-Table6[[#This Row],[Pb Simulation                           ]])</f>
        <v>8.2219999999999516E-4</v>
      </c>
      <c r="E146" s="2">
        <f>100*IF(Table6[[#This Row],[Pb Simulation                           ]]&gt;0,Table6[[#This Row],[Absolute Error]]/Table6[[#This Row],[Pb Simulation                           ]],1)</f>
        <v>0.15100180570390773</v>
      </c>
      <c r="F146" s="7">
        <v>0.38651219999999997</v>
      </c>
      <c r="G146" s="11">
        <v>0.38735989999999998</v>
      </c>
      <c r="H146" s="2">
        <f>ABS(Table7[[#This Row],[Pd Analytic]]-Table7[[#This Row],[Pd Simulation                           ]])</f>
        <v>8.4770000000000678E-4</v>
      </c>
      <c r="I146" s="2">
        <f>100*IF(Table7[[#This Row],[Pd Analytic]]&gt;0,Table7[[#This Row],[Absolute Error]]/Table7[[#This Row],[Pd Analytic]],1)</f>
        <v>0.21884041172047153</v>
      </c>
      <c r="J146" s="8">
        <v>0.20190069999999999</v>
      </c>
      <c r="K146" s="13">
        <v>0.20270569999999999</v>
      </c>
      <c r="L146" s="2">
        <f>ABS(Table72[[#This Row],[Pd1 Simulation                          ]]-Table72[[#This Row],[Pd1 Analytic]])</f>
        <v>8.0500000000000016E-4</v>
      </c>
      <c r="M146" s="2">
        <f>100*IF(Table72[[#This Row],[Pd1 Analytic]]&gt;0,Table72[[#This Row],[Pd1 Simulation                          ]]/Table72[[#This Row],[Pd1 Analytic]],1)</f>
        <v>99.602872538858051</v>
      </c>
      <c r="N146" s="9">
        <v>0.18461150000000001</v>
      </c>
      <c r="O146" s="15">
        <v>0.18465409999999999</v>
      </c>
      <c r="P146" s="2">
        <f>ABS(Table723[[#This Row],[Pd2 Analytic]]-Table723[[#This Row],[Pd2 Simulation                          ]])</f>
        <v>4.259999999997599E-5</v>
      </c>
      <c r="Q146" s="2">
        <f>100*IF(Table723[[#This Row],[Pd2 Analytic]]&gt;0,Table723[[#This Row],[Pd2 Simulation                          ]]/Table723[[#This Row],[Pd2 Analytic]],1)</f>
        <v>99.976929838005233</v>
      </c>
    </row>
    <row r="147" spans="1:17" x14ac:dyDescent="0.25">
      <c r="A147" s="1">
        <v>14.6</v>
      </c>
      <c r="B147" s="6">
        <v>0.54728960000000004</v>
      </c>
      <c r="C147" s="3">
        <v>0.54653180000000001</v>
      </c>
      <c r="D147" s="2">
        <f>ABS(Table6[[#This Row],[Pb Analytic]]-Table6[[#This Row],[Pb Simulation                           ]])</f>
        <v>7.5780000000003067E-4</v>
      </c>
      <c r="E147" s="2">
        <f>100*IF(Table6[[#This Row],[Pb Simulation                           ]]&gt;0,Table6[[#This Row],[Absolute Error]]/Table6[[#This Row],[Pb Simulation                           ]],1)</f>
        <v>0.13846416960966015</v>
      </c>
      <c r="F147" s="7">
        <v>0.38419300000000001</v>
      </c>
      <c r="G147" s="11">
        <v>0.38497510000000001</v>
      </c>
      <c r="H147" s="2">
        <f>ABS(Table7[[#This Row],[Pd Analytic]]-Table7[[#This Row],[Pd Simulation                           ]])</f>
        <v>7.8210000000000779E-4</v>
      </c>
      <c r="I147" s="2">
        <f>100*IF(Table7[[#This Row],[Pd Analytic]]&gt;0,Table7[[#This Row],[Absolute Error]]/Table7[[#This Row],[Pd Analytic]],1)</f>
        <v>0.20315599632288109</v>
      </c>
      <c r="J147" s="8">
        <v>0.20062430000000001</v>
      </c>
      <c r="K147" s="13">
        <v>0.2014534</v>
      </c>
      <c r="L147" s="2">
        <f>ABS(Table72[[#This Row],[Pd1 Simulation                          ]]-Table72[[#This Row],[Pd1 Analytic]])</f>
        <v>8.2909999999999928E-4</v>
      </c>
      <c r="M147" s="2">
        <f>100*IF(Table72[[#This Row],[Pd1 Analytic]]&gt;0,Table72[[#This Row],[Pd1 Simulation                          ]]/Table72[[#This Row],[Pd1 Analytic]],1)</f>
        <v>99.588440800701306</v>
      </c>
      <c r="N147" s="9">
        <v>0.1835687</v>
      </c>
      <c r="O147" s="15">
        <v>0.18352160000000001</v>
      </c>
      <c r="P147" s="2">
        <f>ABS(Table723[[#This Row],[Pd2 Analytic]]-Table723[[#This Row],[Pd2 Simulation                          ]])</f>
        <v>4.7099999999994369E-5</v>
      </c>
      <c r="Q147" s="2">
        <f>100*IF(Table723[[#This Row],[Pd2 Analytic]]&gt;0,Table723[[#This Row],[Pd2 Simulation                          ]]/Table723[[#This Row],[Pd2 Analytic]],1)</f>
        <v>100.02566455392716</v>
      </c>
    </row>
    <row r="148" spans="1:17" x14ac:dyDescent="0.25">
      <c r="A148" s="1">
        <v>14.7</v>
      </c>
      <c r="B148" s="6">
        <v>0.55023759999999999</v>
      </c>
      <c r="C148" s="3">
        <v>0.54935520000000004</v>
      </c>
      <c r="D148" s="2">
        <f>ABS(Table6[[#This Row],[Pb Analytic]]-Table6[[#This Row],[Pb Simulation                           ]])</f>
        <v>8.8239999999994989E-4</v>
      </c>
      <c r="E148" s="2">
        <f>100*IF(Table6[[#This Row],[Pb Simulation                           ]]&gt;0,Table6[[#This Row],[Absolute Error]]/Table6[[#This Row],[Pb Simulation                           ]],1)</f>
        <v>0.16036708505561051</v>
      </c>
      <c r="F148" s="7">
        <v>0.3816871</v>
      </c>
      <c r="G148" s="11">
        <v>0.3826176</v>
      </c>
      <c r="H148" s="2">
        <f>ABS(Table7[[#This Row],[Pd Analytic]]-Table7[[#This Row],[Pd Simulation                           ]])</f>
        <v>9.3050000000000077E-4</v>
      </c>
      <c r="I148" s="2">
        <f>100*IF(Table7[[#This Row],[Pd Analytic]]&gt;0,Table7[[#This Row],[Absolute Error]]/Table7[[#This Row],[Pd Analytic]],1)</f>
        <v>0.24319320386725565</v>
      </c>
      <c r="J148" s="8">
        <v>0.19926530000000001</v>
      </c>
      <c r="K148" s="13">
        <v>0.20021549999999999</v>
      </c>
      <c r="L148" s="2">
        <f>ABS(Table72[[#This Row],[Pd1 Simulation                          ]]-Table72[[#This Row],[Pd1 Analytic]])</f>
        <v>9.5019999999998439E-4</v>
      </c>
      <c r="M148" s="2">
        <f>100*IF(Table72[[#This Row],[Pd1 Analytic]]&gt;0,Table72[[#This Row],[Pd1 Simulation                          ]]/Table72[[#This Row],[Pd1 Analytic]],1)</f>
        <v>99.525411369249639</v>
      </c>
      <c r="N148" s="9">
        <v>0.1824218</v>
      </c>
      <c r="O148" s="15">
        <v>0.18240200000000001</v>
      </c>
      <c r="P148" s="2">
        <f>ABS(Table723[[#This Row],[Pd2 Analytic]]-Table723[[#This Row],[Pd2 Simulation                          ]])</f>
        <v>1.9799999999986495E-5</v>
      </c>
      <c r="Q148" s="2">
        <f>100*IF(Table723[[#This Row],[Pd2 Analytic]]&gt;0,Table723[[#This Row],[Pd2 Simulation                          ]]/Table723[[#This Row],[Pd2 Analytic]],1)</f>
        <v>100.01085514413219</v>
      </c>
    </row>
    <row r="149" spans="1:17" x14ac:dyDescent="0.25">
      <c r="A149" s="1">
        <v>14.8</v>
      </c>
      <c r="B149" s="6">
        <v>0.55297149999999995</v>
      </c>
      <c r="C149" s="3">
        <v>0.55214549999999996</v>
      </c>
      <c r="D149" s="2">
        <f>ABS(Table6[[#This Row],[Pb Analytic]]-Table6[[#This Row],[Pb Simulation                           ]])</f>
        <v>8.2599999999999341E-4</v>
      </c>
      <c r="E149" s="2">
        <f>100*IF(Table6[[#This Row],[Pb Simulation                           ]]&gt;0,Table6[[#This Row],[Absolute Error]]/Table6[[#This Row],[Pb Simulation                           ]],1)</f>
        <v>0.1493747869465232</v>
      </c>
      <c r="F149" s="7">
        <v>0.37945420000000002</v>
      </c>
      <c r="G149" s="11">
        <v>0.38028699999999999</v>
      </c>
      <c r="H149" s="2">
        <f>ABS(Table7[[#This Row],[Pd Analytic]]-Table7[[#This Row],[Pd Simulation                           ]])</f>
        <v>8.327999999999669E-4</v>
      </c>
      <c r="I149" s="2">
        <f>100*IF(Table7[[#This Row],[Pd Analytic]]&gt;0,Table7[[#This Row],[Absolute Error]]/Table7[[#This Row],[Pd Analytic]],1)</f>
        <v>0.2189924977714113</v>
      </c>
      <c r="J149" s="8">
        <v>0.19811799999999999</v>
      </c>
      <c r="K149" s="13">
        <v>0.1989918</v>
      </c>
      <c r="L149" s="2">
        <f>ABS(Table72[[#This Row],[Pd1 Simulation                          ]]-Table72[[#This Row],[Pd1 Analytic]])</f>
        <v>8.738000000000079E-4</v>
      </c>
      <c r="M149" s="2">
        <f>100*IF(Table72[[#This Row],[Pd1 Analytic]]&gt;0,Table72[[#This Row],[Pd1 Simulation                          ]]/Table72[[#This Row],[Pd1 Analytic]],1)</f>
        <v>99.560886428486</v>
      </c>
      <c r="N149" s="9">
        <v>0.1813362</v>
      </c>
      <c r="O149" s="15">
        <v>0.18129509999999999</v>
      </c>
      <c r="P149" s="2">
        <f>ABS(Table723[[#This Row],[Pd2 Analytic]]-Table723[[#This Row],[Pd2 Simulation                          ]])</f>
        <v>4.1100000000016124E-5</v>
      </c>
      <c r="Q149" s="2">
        <f>100*IF(Table723[[#This Row],[Pd2 Analytic]]&gt;0,Table723[[#This Row],[Pd2 Simulation                          ]]/Table723[[#This Row],[Pd2 Analytic]],1)</f>
        <v>100.0226702210926</v>
      </c>
    </row>
    <row r="150" spans="1:17" x14ac:dyDescent="0.25">
      <c r="A150" s="1">
        <v>14.9</v>
      </c>
      <c r="B150" s="6">
        <v>0.55549380000000004</v>
      </c>
      <c r="C150" s="3">
        <v>0.55490300000000004</v>
      </c>
      <c r="D150" s="2">
        <f>ABS(Table6[[#This Row],[Pb Analytic]]-Table6[[#This Row],[Pb Simulation                           ]])</f>
        <v>5.9080000000000243E-4</v>
      </c>
      <c r="E150" s="2">
        <f>100*IF(Table6[[#This Row],[Pb Simulation                           ]]&gt;0,Table6[[#This Row],[Absolute Error]]/Table6[[#This Row],[Pb Simulation                           ]],1)</f>
        <v>0.106355822513231</v>
      </c>
      <c r="F150" s="7">
        <v>0.3773803</v>
      </c>
      <c r="G150" s="11">
        <v>0.37798290000000001</v>
      </c>
      <c r="H150" s="2">
        <f>ABS(Table7[[#This Row],[Pd Analytic]]-Table7[[#This Row],[Pd Simulation                           ]])</f>
        <v>6.0260000000000868E-4</v>
      </c>
      <c r="I150" s="2">
        <f>100*IF(Table7[[#This Row],[Pd Analytic]]&gt;0,Table7[[#This Row],[Absolute Error]]/Table7[[#This Row],[Pd Analytic]],1)</f>
        <v>0.15942520151044098</v>
      </c>
      <c r="J150" s="8">
        <v>0.1969273</v>
      </c>
      <c r="K150" s="13">
        <v>0.19778209999999999</v>
      </c>
      <c r="L150" s="2">
        <f>ABS(Table72[[#This Row],[Pd1 Simulation                          ]]-Table72[[#This Row],[Pd1 Analytic]])</f>
        <v>8.547999999999889E-4</v>
      </c>
      <c r="M150" s="2">
        <f>100*IF(Table72[[#This Row],[Pd1 Analytic]]&gt;0,Table72[[#This Row],[Pd1 Simulation                          ]]/Table72[[#This Row],[Pd1 Analytic]],1)</f>
        <v>99.567807197921354</v>
      </c>
      <c r="N150" s="9">
        <v>0.180453</v>
      </c>
      <c r="O150" s="15">
        <v>0.18020069999999999</v>
      </c>
      <c r="P150" s="2">
        <f>ABS(Table723[[#This Row],[Pd2 Analytic]]-Table723[[#This Row],[Pd2 Simulation                          ]])</f>
        <v>2.5230000000001085E-4</v>
      </c>
      <c r="Q150" s="2">
        <f>100*IF(Table723[[#This Row],[Pd2 Analytic]]&gt;0,Table723[[#This Row],[Pd2 Simulation                          ]]/Table723[[#This Row],[Pd2 Analytic]],1)</f>
        <v>100.14001055489797</v>
      </c>
    </row>
    <row r="151" spans="1:17" x14ac:dyDescent="0.25">
      <c r="A151" s="1">
        <v>15</v>
      </c>
      <c r="B151" s="6">
        <v>0.55830760000000001</v>
      </c>
      <c r="C151" s="3">
        <v>0.55762840000000002</v>
      </c>
      <c r="D151" s="2">
        <f>ABS(Table6[[#This Row],[Pb Analytic]]-Table6[[#This Row],[Pb Simulation                           ]])</f>
        <v>6.7919999999999092E-4</v>
      </c>
      <c r="E151" s="2">
        <f>100*IF(Table6[[#This Row],[Pb Simulation                           ]]&gt;0,Table6[[#This Row],[Absolute Error]]/Table6[[#This Row],[Pb Simulation                           ]],1)</f>
        <v>0.12165336814329429</v>
      </c>
      <c r="F151" s="7">
        <v>0.37502099999999999</v>
      </c>
      <c r="G151" s="11">
        <v>0.37570490000000001</v>
      </c>
      <c r="H151" s="2">
        <f>ABS(Table7[[#This Row],[Pd Analytic]]-Table7[[#This Row],[Pd Simulation                           ]])</f>
        <v>6.8390000000001505E-4</v>
      </c>
      <c r="I151" s="2">
        <f>100*IF(Table7[[#This Row],[Pd Analytic]]&gt;0,Table7[[#This Row],[Absolute Error]]/Table7[[#This Row],[Pd Analytic]],1)</f>
        <v>0.18203116328799945</v>
      </c>
      <c r="J151" s="8">
        <v>0.1957487</v>
      </c>
      <c r="K151" s="13">
        <v>0.19658619999999999</v>
      </c>
      <c r="L151" s="2">
        <f>ABS(Table72[[#This Row],[Pd1 Simulation                          ]]-Table72[[#This Row],[Pd1 Analytic]])</f>
        <v>8.3749999999999103E-4</v>
      </c>
      <c r="M151" s="2">
        <f>100*IF(Table72[[#This Row],[Pd1 Analytic]]&gt;0,Table72[[#This Row],[Pd1 Simulation                          ]]/Table72[[#This Row],[Pd1 Analytic]],1)</f>
        <v>99.573978234484414</v>
      </c>
      <c r="N151" s="9">
        <v>0.1792723</v>
      </c>
      <c r="O151" s="15">
        <v>0.17911869999999999</v>
      </c>
      <c r="P151" s="2">
        <f>ABS(Table723[[#This Row],[Pd2 Analytic]]-Table723[[#This Row],[Pd2 Simulation                          ]])</f>
        <v>1.5360000000000373E-4</v>
      </c>
      <c r="Q151" s="2">
        <f>100*IF(Table723[[#This Row],[Pd2 Analytic]]&gt;0,Table723[[#This Row],[Pd2 Simulation                          ]]/Table723[[#This Row],[Pd2 Analytic]],1)</f>
        <v>100.08575319048208</v>
      </c>
    </row>
    <row r="152" spans="1:17" x14ac:dyDescent="0.25">
      <c r="A152" s="1">
        <v>15.1</v>
      </c>
      <c r="B152" s="6">
        <v>0.56109730000000002</v>
      </c>
      <c r="C152" s="3">
        <v>0.56032219999999999</v>
      </c>
      <c r="D152" s="2">
        <f>ABS(Table6[[#This Row],[Pb Analytic]]-Table6[[#This Row],[Pb Simulation                           ]])</f>
        <v>7.7510000000002854E-4</v>
      </c>
      <c r="E152" s="2">
        <f>100*IF(Table6[[#This Row],[Pb Simulation                           ]]&gt;0,Table6[[#This Row],[Absolute Error]]/Table6[[#This Row],[Pb Simulation                           ]],1)</f>
        <v>0.13814003382301582</v>
      </c>
      <c r="F152" s="7">
        <v>0.37261689999999997</v>
      </c>
      <c r="G152" s="11">
        <v>0.37345260000000002</v>
      </c>
      <c r="H152" s="2">
        <f>ABS(Table7[[#This Row],[Pd Analytic]]-Table7[[#This Row],[Pd Simulation                           ]])</f>
        <v>8.3570000000005029E-4</v>
      </c>
      <c r="I152" s="2">
        <f>100*IF(Table7[[#This Row],[Pd Analytic]]&gt;0,Table7[[#This Row],[Absolute Error]]/Table7[[#This Row],[Pd Analytic]],1)</f>
        <v>0.22377672561392001</v>
      </c>
      <c r="J152" s="8">
        <v>0.19457820000000001</v>
      </c>
      <c r="K152" s="13">
        <v>0.19540389999999999</v>
      </c>
      <c r="L152" s="2">
        <f>ABS(Table72[[#This Row],[Pd1 Simulation                          ]]-Table72[[#This Row],[Pd1 Analytic]])</f>
        <v>8.2569999999998478E-4</v>
      </c>
      <c r="M152" s="2">
        <f>100*IF(Table72[[#This Row],[Pd1 Analytic]]&gt;0,Table72[[#This Row],[Pd1 Simulation                          ]]/Table72[[#This Row],[Pd1 Analytic]],1)</f>
        <v>99.577439344864672</v>
      </c>
      <c r="N152" s="9">
        <v>0.17803869999999999</v>
      </c>
      <c r="O152" s="15">
        <v>0.1780487</v>
      </c>
      <c r="P152" s="2">
        <f>ABS(Table723[[#This Row],[Pd2 Analytic]]-Table723[[#This Row],[Pd2 Simulation                          ]])</f>
        <v>1.0000000000010001E-5</v>
      </c>
      <c r="Q152" s="2">
        <f>100*IF(Table723[[#This Row],[Pd2 Analytic]]&gt;0,Table723[[#This Row],[Pd2 Simulation                          ]]/Table723[[#This Row],[Pd2 Analytic]],1)</f>
        <v>99.99438355910489</v>
      </c>
    </row>
    <row r="153" spans="1:17" x14ac:dyDescent="0.25">
      <c r="A153" s="1">
        <v>15.2</v>
      </c>
      <c r="B153" s="6">
        <v>0.5638164</v>
      </c>
      <c r="C153" s="3">
        <v>0.56298490000000001</v>
      </c>
      <c r="D153" s="2">
        <f>ABS(Table6[[#This Row],[Pb Analytic]]-Table6[[#This Row],[Pb Simulation                           ]])</f>
        <v>8.3149999999998503E-4</v>
      </c>
      <c r="E153" s="2">
        <f>100*IF(Table6[[#This Row],[Pb Simulation                           ]]&gt;0,Table6[[#This Row],[Absolute Error]]/Table6[[#This Row],[Pb Simulation                           ]],1)</f>
        <v>0.14747708651255712</v>
      </c>
      <c r="F153" s="7">
        <v>0.37028509999999998</v>
      </c>
      <c r="G153" s="11">
        <v>0.37122559999999999</v>
      </c>
      <c r="H153" s="2">
        <f>ABS(Table7[[#This Row],[Pd Analytic]]-Table7[[#This Row],[Pd Simulation                           ]])</f>
        <v>9.4050000000001077E-4</v>
      </c>
      <c r="I153" s="2">
        <f>100*IF(Table7[[#This Row],[Pd Analytic]]&gt;0,Table7[[#This Row],[Absolute Error]]/Table7[[#This Row],[Pd Analytic]],1)</f>
        <v>0.25334998448383161</v>
      </c>
      <c r="J153" s="8">
        <v>0.19323799999999999</v>
      </c>
      <c r="K153" s="13">
        <v>0.19423489999999999</v>
      </c>
      <c r="L153" s="2">
        <f>ABS(Table72[[#This Row],[Pd1 Simulation                          ]]-Table72[[#This Row],[Pd1 Analytic]])</f>
        <v>9.9689999999999501E-4</v>
      </c>
      <c r="M153" s="2">
        <f>100*IF(Table72[[#This Row],[Pd1 Analytic]]&gt;0,Table72[[#This Row],[Pd1 Simulation                          ]]/Table72[[#This Row],[Pd1 Analytic]],1)</f>
        <v>99.486755469794559</v>
      </c>
      <c r="N153" s="9">
        <v>0.17704710000000001</v>
      </c>
      <c r="O153" s="15">
        <v>0.1769907</v>
      </c>
      <c r="P153" s="2">
        <f>ABS(Table723[[#This Row],[Pd2 Analytic]]-Table723[[#This Row],[Pd2 Simulation                          ]])</f>
        <v>5.6400000000011996E-5</v>
      </c>
      <c r="Q153" s="2">
        <f>100*IF(Table723[[#This Row],[Pd2 Analytic]]&gt;0,Table723[[#This Row],[Pd2 Simulation                          ]]/Table723[[#This Row],[Pd2 Analytic]],1)</f>
        <v>100.03186608109917</v>
      </c>
    </row>
    <row r="154" spans="1:17" x14ac:dyDescent="0.25">
      <c r="A154" s="1">
        <v>15.3</v>
      </c>
      <c r="B154" s="6">
        <v>0.56647709999999996</v>
      </c>
      <c r="C154" s="3">
        <v>0.56561700000000004</v>
      </c>
      <c r="D154" s="2">
        <f>ABS(Table6[[#This Row],[Pb Analytic]]-Table6[[#This Row],[Pb Simulation                           ]])</f>
        <v>8.6009999999991926E-4</v>
      </c>
      <c r="E154" s="2">
        <f>100*IF(Table6[[#This Row],[Pb Simulation                           ]]&gt;0,Table6[[#This Row],[Absolute Error]]/Table6[[#This Row],[Pb Simulation                           ]],1)</f>
        <v>0.15183314559404421</v>
      </c>
      <c r="F154" s="7">
        <v>0.368141</v>
      </c>
      <c r="G154" s="11">
        <v>0.3690235</v>
      </c>
      <c r="H154" s="2">
        <f>ABS(Table7[[#This Row],[Pd Analytic]]-Table7[[#This Row],[Pd Simulation                           ]])</f>
        <v>8.8250000000000828E-4</v>
      </c>
      <c r="I154" s="2">
        <f>100*IF(Table7[[#This Row],[Pd Analytic]]&gt;0,Table7[[#This Row],[Absolute Error]]/Table7[[#This Row],[Pd Analytic]],1)</f>
        <v>0.23914466151884858</v>
      </c>
      <c r="J154" s="8">
        <v>0.19229589999999999</v>
      </c>
      <c r="K154" s="13">
        <v>0.193079</v>
      </c>
      <c r="L154" s="2">
        <f>ABS(Table72[[#This Row],[Pd1 Simulation                          ]]-Table72[[#This Row],[Pd1 Analytic]])</f>
        <v>7.8310000000000879E-4</v>
      </c>
      <c r="M154" s="2">
        <f>100*IF(Table72[[#This Row],[Pd1 Analytic]]&gt;0,Table72[[#This Row],[Pd1 Simulation                          ]]/Table72[[#This Row],[Pd1 Analytic]],1)</f>
        <v>99.594414721435271</v>
      </c>
      <c r="N154" s="9">
        <v>0.1758451</v>
      </c>
      <c r="O154" s="15">
        <v>0.1759444</v>
      </c>
      <c r="P154" s="2">
        <f>ABS(Table723[[#This Row],[Pd2 Analytic]]-Table723[[#This Row],[Pd2 Simulation                          ]])</f>
        <v>9.9299999999996613E-5</v>
      </c>
      <c r="Q154" s="2">
        <f>100*IF(Table723[[#This Row],[Pd2 Analytic]]&gt;0,Table723[[#This Row],[Pd2 Simulation                          ]]/Table723[[#This Row],[Pd2 Analytic]],1)</f>
        <v>99.943561716087586</v>
      </c>
    </row>
    <row r="155" spans="1:17" x14ac:dyDescent="0.25">
      <c r="A155" s="1">
        <v>15.4</v>
      </c>
      <c r="B155" s="6">
        <v>0.56900220000000001</v>
      </c>
      <c r="C155" s="3">
        <v>0.56821889999999997</v>
      </c>
      <c r="D155" s="2">
        <f>ABS(Table6[[#This Row],[Pb Analytic]]-Table6[[#This Row],[Pb Simulation                           ]])</f>
        <v>7.833000000000423E-4</v>
      </c>
      <c r="E155" s="2">
        <f>100*IF(Table6[[#This Row],[Pb Simulation                           ]]&gt;0,Table6[[#This Row],[Absolute Error]]/Table6[[#This Row],[Pb Simulation                           ]],1)</f>
        <v>0.13766203364416557</v>
      </c>
      <c r="F155" s="7">
        <v>0.36607909999999999</v>
      </c>
      <c r="G155" s="11">
        <v>0.36684600000000001</v>
      </c>
      <c r="H155" s="2">
        <f>ABS(Table7[[#This Row],[Pd Analytic]]-Table7[[#This Row],[Pd Simulation                           ]])</f>
        <v>7.6690000000001479E-4</v>
      </c>
      <c r="I155" s="2">
        <f>100*IF(Table7[[#This Row],[Pd Analytic]]&gt;0,Table7[[#This Row],[Absolute Error]]/Table7[[#This Row],[Pd Analytic]],1)</f>
        <v>0.20905229987515597</v>
      </c>
      <c r="J155" s="8">
        <v>0.1911516</v>
      </c>
      <c r="K155" s="13">
        <v>0.1919362</v>
      </c>
      <c r="L155" s="2">
        <f>ABS(Table72[[#This Row],[Pd1 Simulation                          ]]-Table72[[#This Row],[Pd1 Analytic]])</f>
        <v>7.8459999999999641E-4</v>
      </c>
      <c r="M155" s="2">
        <f>100*IF(Table72[[#This Row],[Pd1 Analytic]]&gt;0,Table72[[#This Row],[Pd1 Simulation                          ]]/Table72[[#This Row],[Pd1 Analytic]],1)</f>
        <v>99.591218331924878</v>
      </c>
      <c r="N155" s="9">
        <v>0.17492750000000001</v>
      </c>
      <c r="O155" s="15">
        <v>0.1749098</v>
      </c>
      <c r="P155" s="2">
        <f>ABS(Table723[[#This Row],[Pd2 Analytic]]-Table723[[#This Row],[Pd2 Simulation                          ]])</f>
        <v>1.7700000000009375E-5</v>
      </c>
      <c r="Q155" s="2">
        <f>100*IF(Table723[[#This Row],[Pd2 Analytic]]&gt;0,Table723[[#This Row],[Pd2 Simulation                          ]]/Table723[[#This Row],[Pd2 Analytic]],1)</f>
        <v>100.01011950159454</v>
      </c>
    </row>
    <row r="156" spans="1:17" x14ac:dyDescent="0.25">
      <c r="A156" s="1">
        <v>15.5</v>
      </c>
      <c r="B156" s="6">
        <v>0.57154830000000001</v>
      </c>
      <c r="C156" s="3">
        <v>0.57079120000000005</v>
      </c>
      <c r="D156" s="2">
        <f>ABS(Table6[[#This Row],[Pb Analytic]]-Table6[[#This Row],[Pb Simulation                           ]])</f>
        <v>7.5709999999995503E-4</v>
      </c>
      <c r="E156" s="2">
        <f>100*IF(Table6[[#This Row],[Pb Simulation                           ]]&gt;0,Table6[[#This Row],[Absolute Error]]/Table6[[#This Row],[Pb Simulation                           ]],1)</f>
        <v>0.13246474532422808</v>
      </c>
      <c r="F156" s="7">
        <v>0.36390040000000001</v>
      </c>
      <c r="G156" s="11">
        <v>0.36469259999999998</v>
      </c>
      <c r="H156" s="2">
        <f>ABS(Table7[[#This Row],[Pd Analytic]]-Table7[[#This Row],[Pd Simulation                           ]])</f>
        <v>7.9219999999996515E-4</v>
      </c>
      <c r="I156" s="2">
        <f>100*IF(Table7[[#This Row],[Pd Analytic]]&gt;0,Table7[[#This Row],[Absolute Error]]/Table7[[#This Row],[Pd Analytic]],1)</f>
        <v>0.21722404019164776</v>
      </c>
      <c r="J156" s="8">
        <v>0.19003690000000001</v>
      </c>
      <c r="K156" s="13">
        <v>0.19080610000000001</v>
      </c>
      <c r="L156" s="2">
        <f>ABS(Table72[[#This Row],[Pd1 Simulation                          ]]-Table72[[#This Row],[Pd1 Analytic]])</f>
        <v>7.6919999999999766E-4</v>
      </c>
      <c r="M156" s="2">
        <f>100*IF(Table72[[#This Row],[Pd1 Analytic]]&gt;0,Table72[[#This Row],[Pd1 Simulation                          ]]/Table72[[#This Row],[Pd1 Analytic]],1)</f>
        <v>99.596868234296494</v>
      </c>
      <c r="N156" s="9">
        <v>0.1738635</v>
      </c>
      <c r="O156" s="15">
        <v>0.1738866</v>
      </c>
      <c r="P156" s="2">
        <f>ABS(Table723[[#This Row],[Pd2 Analytic]]-Table723[[#This Row],[Pd2 Simulation                          ]])</f>
        <v>2.3099999999998122E-5</v>
      </c>
      <c r="Q156" s="2">
        <f>100*IF(Table723[[#This Row],[Pd2 Analytic]]&gt;0,Table723[[#This Row],[Pd2 Simulation                          ]]/Table723[[#This Row],[Pd2 Analytic]],1)</f>
        <v>99.986715480088748</v>
      </c>
    </row>
    <row r="157" spans="1:17" x14ac:dyDescent="0.25">
      <c r="A157" s="1">
        <v>15.6</v>
      </c>
      <c r="B157" s="6">
        <v>0.57406380000000001</v>
      </c>
      <c r="C157" s="3">
        <v>0.57333429999999996</v>
      </c>
      <c r="D157" s="2">
        <f>ABS(Table6[[#This Row],[Pb Analytic]]-Table6[[#This Row],[Pb Simulation                           ]])</f>
        <v>7.2950000000004955E-4</v>
      </c>
      <c r="E157" s="2">
        <f>100*IF(Table6[[#This Row],[Pb Simulation                           ]]&gt;0,Table6[[#This Row],[Absolute Error]]/Table6[[#This Row],[Pb Simulation                           ]],1)</f>
        <v>0.12707646780724538</v>
      </c>
      <c r="F157" s="7">
        <v>0.36183969999999999</v>
      </c>
      <c r="G157" s="11">
        <v>0.36256310000000003</v>
      </c>
      <c r="H157" s="2">
        <f>ABS(Table7[[#This Row],[Pd Analytic]]-Table7[[#This Row],[Pd Simulation                           ]])</f>
        <v>7.2340000000004068E-4</v>
      </c>
      <c r="I157" s="2">
        <f>100*IF(Table7[[#This Row],[Pd Analytic]]&gt;0,Table7[[#This Row],[Absolute Error]]/Table7[[#This Row],[Pd Analytic]],1)</f>
        <v>0.19952388977257768</v>
      </c>
      <c r="J157" s="8">
        <v>0.1889846</v>
      </c>
      <c r="K157" s="13">
        <v>0.18968850000000001</v>
      </c>
      <c r="L157" s="2">
        <f>ABS(Table72[[#This Row],[Pd1 Simulation                          ]]-Table72[[#This Row],[Pd1 Analytic]])</f>
        <v>7.039000000000073E-4</v>
      </c>
      <c r="M157" s="2">
        <f>100*IF(Table72[[#This Row],[Pd1 Analytic]]&gt;0,Table72[[#This Row],[Pd1 Simulation                          ]]/Table72[[#This Row],[Pd1 Analytic]],1)</f>
        <v>99.628917936511698</v>
      </c>
      <c r="N157" s="9">
        <v>0.17285510000000001</v>
      </c>
      <c r="O157" s="15">
        <v>0.17287459999999999</v>
      </c>
      <c r="P157" s="2">
        <f>ABS(Table723[[#This Row],[Pd2 Analytic]]-Table723[[#This Row],[Pd2 Simulation                          ]])</f>
        <v>1.9499999999977868E-5</v>
      </c>
      <c r="Q157" s="2">
        <f>100*IF(Table723[[#This Row],[Pd2 Analytic]]&gt;0,Table723[[#This Row],[Pd2 Simulation                          ]]/Table723[[#This Row],[Pd2 Analytic]],1)</f>
        <v>99.988720147436368</v>
      </c>
    </row>
    <row r="158" spans="1:17" x14ac:dyDescent="0.25">
      <c r="A158" s="1">
        <v>15.7</v>
      </c>
      <c r="B158" s="6">
        <v>0.57664219999999999</v>
      </c>
      <c r="C158" s="3">
        <v>0.57584869999999999</v>
      </c>
      <c r="D158" s="2">
        <f>ABS(Table6[[#This Row],[Pb Analytic]]-Table6[[#This Row],[Pb Simulation                           ]])</f>
        <v>7.9350000000000254E-4</v>
      </c>
      <c r="E158" s="2">
        <f>100*IF(Table6[[#This Row],[Pb Simulation                           ]]&gt;0,Table6[[#This Row],[Absolute Error]]/Table6[[#This Row],[Pb Simulation                           ]],1)</f>
        <v>0.13760699442392571</v>
      </c>
      <c r="F158" s="7">
        <v>0.3597108</v>
      </c>
      <c r="G158" s="11">
        <v>0.36045700000000003</v>
      </c>
      <c r="H158" s="2">
        <f>ABS(Table7[[#This Row],[Pd Analytic]]-Table7[[#This Row],[Pd Simulation                           ]])</f>
        <v>7.4620000000003017E-4</v>
      </c>
      <c r="I158" s="2">
        <f>100*IF(Table7[[#This Row],[Pd Analytic]]&gt;0,Table7[[#This Row],[Absolute Error]]/Table7[[#This Row],[Pd Analytic]],1)</f>
        <v>0.20701498375673938</v>
      </c>
      <c r="J158" s="8">
        <v>0.18781500000000001</v>
      </c>
      <c r="K158" s="13">
        <v>0.18858330000000001</v>
      </c>
      <c r="L158" s="2">
        <f>ABS(Table72[[#This Row],[Pd1 Simulation                          ]]-Table72[[#This Row],[Pd1 Analytic]])</f>
        <v>7.6829999999999954E-4</v>
      </c>
      <c r="M158" s="2">
        <f>100*IF(Table72[[#This Row],[Pd1 Analytic]]&gt;0,Table72[[#This Row],[Pd1 Simulation                          ]]/Table72[[#This Row],[Pd1 Analytic]],1)</f>
        <v>99.592593829888429</v>
      </c>
      <c r="N158" s="9">
        <v>0.17189579999999999</v>
      </c>
      <c r="O158" s="15">
        <v>0.17187379999999999</v>
      </c>
      <c r="P158" s="2">
        <f>ABS(Table723[[#This Row],[Pd2 Analytic]]-Table723[[#This Row],[Pd2 Simulation                          ]])</f>
        <v>2.1999999999994246E-5</v>
      </c>
      <c r="Q158" s="2">
        <f>100*IF(Table723[[#This Row],[Pd2 Analytic]]&gt;0,Table723[[#This Row],[Pd2 Simulation                          ]]/Table723[[#This Row],[Pd2 Analytic]],1)</f>
        <v>100.0128000893679</v>
      </c>
    </row>
    <row r="159" spans="1:17" x14ac:dyDescent="0.25">
      <c r="A159" s="1">
        <v>15.8</v>
      </c>
      <c r="B159" s="6">
        <v>0.57910859999999997</v>
      </c>
      <c r="C159" s="3">
        <v>0.57833480000000004</v>
      </c>
      <c r="D159" s="2">
        <f>ABS(Table6[[#This Row],[Pb Analytic]]-Table6[[#This Row],[Pb Simulation                           ]])</f>
        <v>7.7379999999993565E-4</v>
      </c>
      <c r="E159" s="2">
        <f>100*IF(Table6[[#This Row],[Pb Simulation                           ]]&gt;0,Table6[[#This Row],[Absolute Error]]/Table6[[#This Row],[Pb Simulation                           ]],1)</f>
        <v>0.13361915191726315</v>
      </c>
      <c r="F159" s="7">
        <v>0.3575663</v>
      </c>
      <c r="G159" s="11">
        <v>0.35837409999999997</v>
      </c>
      <c r="H159" s="2">
        <f>ABS(Table7[[#This Row],[Pd Analytic]]-Table7[[#This Row],[Pd Simulation                           ]])</f>
        <v>8.0779999999996965E-4</v>
      </c>
      <c r="I159" s="2">
        <f>100*IF(Table7[[#This Row],[Pd Analytic]]&gt;0,Table7[[#This Row],[Absolute Error]]/Table7[[#This Row],[Pd Analytic]],1)</f>
        <v>0.22540691417152348</v>
      </c>
      <c r="J159" s="8">
        <v>0.1866575</v>
      </c>
      <c r="K159" s="13">
        <v>0.1874903</v>
      </c>
      <c r="L159" s="2">
        <f>ABS(Table72[[#This Row],[Pd1 Simulation                          ]]-Table72[[#This Row],[Pd1 Analytic]])</f>
        <v>8.3279999999999466E-4</v>
      </c>
      <c r="M159" s="2">
        <f>100*IF(Table72[[#This Row],[Pd1 Analytic]]&gt;0,Table72[[#This Row],[Pd1 Simulation                          ]]/Table72[[#This Row],[Pd1 Analytic]],1)</f>
        <v>99.555817020933887</v>
      </c>
      <c r="N159" s="9">
        <v>0.1709088</v>
      </c>
      <c r="O159" s="15">
        <v>0.1708837</v>
      </c>
      <c r="P159" s="2">
        <f>ABS(Table723[[#This Row],[Pd2 Analytic]]-Table723[[#This Row],[Pd2 Simulation                          ]])</f>
        <v>2.5100000000000122E-5</v>
      </c>
      <c r="Q159" s="2">
        <f>100*IF(Table723[[#This Row],[Pd2 Analytic]]&gt;0,Table723[[#This Row],[Pd2 Simulation                          ]]/Table723[[#This Row],[Pd2 Analytic]],1)</f>
        <v>100.01468835237064</v>
      </c>
    </row>
    <row r="160" spans="1:17" x14ac:dyDescent="0.25">
      <c r="A160" s="1">
        <v>15.9</v>
      </c>
      <c r="B160" s="6">
        <v>0.58168660000000005</v>
      </c>
      <c r="C160" s="3">
        <v>0.58079309999999995</v>
      </c>
      <c r="D160" s="2">
        <f>ABS(Table6[[#This Row],[Pb Analytic]]-Table6[[#This Row],[Pb Simulation                           ]])</f>
        <v>8.9350000000010255E-4</v>
      </c>
      <c r="E160" s="2">
        <f>100*IF(Table6[[#This Row],[Pb Simulation                           ]]&gt;0,Table6[[#This Row],[Absolute Error]]/Table6[[#This Row],[Pb Simulation                           ]],1)</f>
        <v>0.15360505124238766</v>
      </c>
      <c r="F160" s="7">
        <v>0.35544520000000002</v>
      </c>
      <c r="G160" s="11">
        <v>0.35631380000000001</v>
      </c>
      <c r="H160" s="2">
        <f>ABS(Table7[[#This Row],[Pd Analytic]]-Table7[[#This Row],[Pd Simulation                           ]])</f>
        <v>8.6859999999999715E-4</v>
      </c>
      <c r="I160" s="2">
        <f>100*IF(Table7[[#This Row],[Pd Analytic]]&gt;0,Table7[[#This Row],[Absolute Error]]/Table7[[#This Row],[Pd Analytic]],1)</f>
        <v>0.24377388695020993</v>
      </c>
      <c r="J160" s="8">
        <v>0.18560670000000001</v>
      </c>
      <c r="K160" s="13">
        <v>0.1864092</v>
      </c>
      <c r="L160" s="2">
        <f>ABS(Table72[[#This Row],[Pd1 Simulation                          ]]-Table72[[#This Row],[Pd1 Analytic]])</f>
        <v>8.0249999999998378E-4</v>
      </c>
      <c r="M160" s="2">
        <f>100*IF(Table72[[#This Row],[Pd1 Analytic]]&gt;0,Table72[[#This Row],[Pd1 Simulation                          ]]/Table72[[#This Row],[Pd1 Analytic]],1)</f>
        <v>99.569495497003373</v>
      </c>
      <c r="N160" s="9">
        <v>0.1698385</v>
      </c>
      <c r="O160" s="15">
        <v>0.16990450000000001</v>
      </c>
      <c r="P160" s="2">
        <f>ABS(Table723[[#This Row],[Pd2 Analytic]]-Table723[[#This Row],[Pd2 Simulation                          ]])</f>
        <v>6.6000000000010495E-5</v>
      </c>
      <c r="Q160" s="2">
        <f>100*IF(Table723[[#This Row],[Pd2 Analytic]]&gt;0,Table723[[#This Row],[Pd2 Simulation                          ]]/Table723[[#This Row],[Pd2 Analytic]],1)</f>
        <v>99.961154648640843</v>
      </c>
    </row>
    <row r="161" spans="1:17" x14ac:dyDescent="0.25">
      <c r="A161" s="1">
        <v>16</v>
      </c>
      <c r="B161" s="6">
        <v>0.58390679999999995</v>
      </c>
      <c r="C161" s="3">
        <v>0.58322399999999996</v>
      </c>
      <c r="D161" s="2">
        <f>ABS(Table6[[#This Row],[Pb Analytic]]-Table6[[#This Row],[Pb Simulation                           ]])</f>
        <v>6.8279999999998342E-4</v>
      </c>
      <c r="E161" s="2">
        <f>100*IF(Table6[[#This Row],[Pb Simulation                           ]]&gt;0,Table6[[#This Row],[Absolute Error]]/Table6[[#This Row],[Pb Simulation                           ]],1)</f>
        <v>0.11693646999829142</v>
      </c>
      <c r="F161" s="7">
        <v>0.35365069999999998</v>
      </c>
      <c r="G161" s="11">
        <v>0.35427599999999998</v>
      </c>
      <c r="H161" s="2">
        <f>ABS(Table7[[#This Row],[Pd Analytic]]-Table7[[#This Row],[Pd Simulation                           ]])</f>
        <v>6.252999999999953E-4</v>
      </c>
      <c r="I161" s="2">
        <f>100*IF(Table7[[#This Row],[Pd Analytic]]&gt;0,Table7[[#This Row],[Absolute Error]]/Table7[[#This Row],[Pd Analytic]],1)</f>
        <v>0.17650080728019829</v>
      </c>
      <c r="J161" s="8">
        <v>0.1846701</v>
      </c>
      <c r="K161" s="13">
        <v>0.18534010000000001</v>
      </c>
      <c r="L161" s="2">
        <f>ABS(Table72[[#This Row],[Pd1 Simulation                          ]]-Table72[[#This Row],[Pd1 Analytic]])</f>
        <v>6.7000000000000393E-4</v>
      </c>
      <c r="M161" s="2">
        <f>100*IF(Table72[[#This Row],[Pd1 Analytic]]&gt;0,Table72[[#This Row],[Pd1 Simulation                          ]]/Table72[[#This Row],[Pd1 Analytic]],1)</f>
        <v>99.638502407196285</v>
      </c>
      <c r="N161" s="9">
        <v>0.16898060000000001</v>
      </c>
      <c r="O161" s="15">
        <v>0.1689359</v>
      </c>
      <c r="P161" s="2">
        <f>ABS(Table723[[#This Row],[Pd2 Analytic]]-Table723[[#This Row],[Pd2 Simulation                          ]])</f>
        <v>4.4700000000008622E-5</v>
      </c>
      <c r="Q161" s="2">
        <f>100*IF(Table723[[#This Row],[Pd2 Analytic]]&gt;0,Table723[[#This Row],[Pd2 Simulation                          ]]/Table723[[#This Row],[Pd2 Analytic]],1)</f>
        <v>100.02645974005526</v>
      </c>
    </row>
    <row r="162" spans="1:17" x14ac:dyDescent="0.25">
      <c r="A162" s="1">
        <v>16.100000000000001</v>
      </c>
      <c r="B162" s="6">
        <v>0.58633519999999995</v>
      </c>
      <c r="C162" s="3">
        <v>0.58562789999999998</v>
      </c>
      <c r="D162" s="2">
        <f>ABS(Table6[[#This Row],[Pb Analytic]]-Table6[[#This Row],[Pb Simulation                           ]])</f>
        <v>7.0729999999996629E-4</v>
      </c>
      <c r="E162" s="2">
        <f>100*IF(Table6[[#This Row],[Pb Simulation                           ]]&gt;0,Table6[[#This Row],[Absolute Error]]/Table6[[#This Row],[Pb Simulation                           ]],1)</f>
        <v>0.12063065632081553</v>
      </c>
      <c r="F162" s="7">
        <v>0.35149649999999999</v>
      </c>
      <c r="G162" s="11">
        <v>0.35226020000000002</v>
      </c>
      <c r="H162" s="2">
        <f>ABS(Table7[[#This Row],[Pd Analytic]]-Table7[[#This Row],[Pd Simulation                           ]])</f>
        <v>7.637000000000338E-4</v>
      </c>
      <c r="I162" s="2">
        <f>100*IF(Table7[[#This Row],[Pd Analytic]]&gt;0,Table7[[#This Row],[Absolute Error]]/Table7[[#This Row],[Pd Analytic]],1)</f>
        <v>0.21679996775112084</v>
      </c>
      <c r="J162" s="8">
        <v>0.1836102</v>
      </c>
      <c r="K162" s="13">
        <v>0.18428249999999999</v>
      </c>
      <c r="L162" s="2">
        <f>ABS(Table72[[#This Row],[Pd1 Simulation                          ]]-Table72[[#This Row],[Pd1 Analytic]])</f>
        <v>6.722999999999868E-4</v>
      </c>
      <c r="M162" s="2">
        <f>100*IF(Table72[[#This Row],[Pd1 Analytic]]&gt;0,Table72[[#This Row],[Pd1 Simulation                          ]]/Table72[[#This Row],[Pd1 Analytic]],1)</f>
        <v>99.635179683366587</v>
      </c>
      <c r="N162" s="9">
        <v>0.16788629999999999</v>
      </c>
      <c r="O162" s="15">
        <v>0.16797780000000001</v>
      </c>
      <c r="P162" s="2">
        <f>ABS(Table723[[#This Row],[Pd2 Analytic]]-Table723[[#This Row],[Pd2 Simulation                          ]])</f>
        <v>9.1500000000022119E-5</v>
      </c>
      <c r="Q162" s="2">
        <f>100*IF(Table723[[#This Row],[Pd2 Analytic]]&gt;0,Table723[[#This Row],[Pd2 Simulation                          ]]/Table723[[#This Row],[Pd2 Analytic]],1)</f>
        <v>99.945528516268212</v>
      </c>
    </row>
    <row r="163" spans="1:17" x14ac:dyDescent="0.25">
      <c r="A163" s="1">
        <v>16.2</v>
      </c>
      <c r="B163" s="6">
        <v>0.58878359999999996</v>
      </c>
      <c r="C163" s="3">
        <v>0.58800529999999995</v>
      </c>
      <c r="D163" s="2">
        <f>ABS(Table6[[#This Row],[Pb Analytic]]-Table6[[#This Row],[Pb Simulation                           ]])</f>
        <v>7.7830000000000954E-4</v>
      </c>
      <c r="E163" s="2">
        <f>100*IF(Table6[[#This Row],[Pb Simulation                           ]]&gt;0,Table6[[#This Row],[Absolute Error]]/Table6[[#This Row],[Pb Simulation                           ]],1)</f>
        <v>0.13218778512173396</v>
      </c>
      <c r="F163" s="7">
        <v>0.34946349999999998</v>
      </c>
      <c r="G163" s="11">
        <v>0.35026629999999997</v>
      </c>
      <c r="H163" s="2">
        <f>ABS(Table7[[#This Row],[Pd Analytic]]-Table7[[#This Row],[Pd Simulation                           ]])</f>
        <v>8.0279999999999241E-4</v>
      </c>
      <c r="I163" s="2">
        <f>100*IF(Table7[[#This Row],[Pd Analytic]]&gt;0,Table7[[#This Row],[Absolute Error]]/Table7[[#This Row],[Pd Analytic]],1)</f>
        <v>0.22919704236462157</v>
      </c>
      <c r="J163" s="8">
        <v>0.18253220000000001</v>
      </c>
      <c r="K163" s="13">
        <v>0.18323639999999999</v>
      </c>
      <c r="L163" s="2">
        <f>ABS(Table72[[#This Row],[Pd1 Simulation                          ]]-Table72[[#This Row],[Pd1 Analytic]])</f>
        <v>7.0419999999998817E-4</v>
      </c>
      <c r="M163" s="2">
        <f>100*IF(Table72[[#This Row],[Pd1 Analytic]]&gt;0,Table72[[#This Row],[Pd1 Simulation                          ]]/Table72[[#This Row],[Pd1 Analytic]],1)</f>
        <v>99.615687712703377</v>
      </c>
      <c r="N163" s="9">
        <v>0.1669313</v>
      </c>
      <c r="O163" s="15">
        <v>0.16702980000000001</v>
      </c>
      <c r="P163" s="2">
        <f>ABS(Table723[[#This Row],[Pd2 Analytic]]-Table723[[#This Row],[Pd2 Simulation                          ]])</f>
        <v>9.8500000000001364E-5</v>
      </c>
      <c r="Q163" s="2">
        <f>100*IF(Table723[[#This Row],[Pd2 Analytic]]&gt;0,Table723[[#This Row],[Pd2 Simulation                          ]]/Table723[[#This Row],[Pd2 Analytic]],1)</f>
        <v>99.941028487132229</v>
      </c>
    </row>
    <row r="164" spans="1:17" x14ac:dyDescent="0.25">
      <c r="A164" s="1">
        <v>16.3</v>
      </c>
      <c r="B164" s="6">
        <v>0.59107069999999995</v>
      </c>
      <c r="C164" s="3">
        <v>0.59035660000000001</v>
      </c>
      <c r="D164" s="2">
        <f>ABS(Table6[[#This Row],[Pb Analytic]]-Table6[[#This Row],[Pb Simulation                           ]])</f>
        <v>7.1409999999993978E-4</v>
      </c>
      <c r="E164" s="2">
        <f>100*IF(Table6[[#This Row],[Pb Simulation                           ]]&gt;0,Table6[[#This Row],[Absolute Error]]/Table6[[#This Row],[Pb Simulation                           ]],1)</f>
        <v>0.12081465043013294</v>
      </c>
      <c r="F164" s="7">
        <v>0.34755970000000003</v>
      </c>
      <c r="G164" s="11">
        <v>0.34829369999999998</v>
      </c>
      <c r="H164" s="2">
        <f>ABS(Table7[[#This Row],[Pd Analytic]]-Table7[[#This Row],[Pd Simulation                           ]])</f>
        <v>7.3399999999995691E-4</v>
      </c>
      <c r="I164" s="2">
        <f>100*IF(Table7[[#This Row],[Pd Analytic]]&gt;0,Table7[[#This Row],[Absolute Error]]/Table7[[#This Row],[Pd Analytic]],1)</f>
        <v>0.21074168151762632</v>
      </c>
      <c r="J164" s="8">
        <v>0.1814895</v>
      </c>
      <c r="K164" s="13">
        <v>0.18220169999999999</v>
      </c>
      <c r="L164" s="2">
        <f>ABS(Table72[[#This Row],[Pd1 Simulation                          ]]-Table72[[#This Row],[Pd1 Analytic]])</f>
        <v>7.1219999999999617E-4</v>
      </c>
      <c r="M164" s="2">
        <f>100*IF(Table72[[#This Row],[Pd1 Analytic]]&gt;0,Table72[[#This Row],[Pd1 Simulation                          ]]/Table72[[#This Row],[Pd1 Analytic]],1)</f>
        <v>99.609114514299264</v>
      </c>
      <c r="N164" s="9">
        <v>0.1660702</v>
      </c>
      <c r="O164" s="15">
        <v>0.16609209999999999</v>
      </c>
      <c r="P164" s="2">
        <f>ABS(Table723[[#This Row],[Pd2 Analytic]]-Table723[[#This Row],[Pd2 Simulation                          ]])</f>
        <v>2.1899999999991371E-5</v>
      </c>
      <c r="Q164" s="2">
        <f>100*IF(Table723[[#This Row],[Pd2 Analytic]]&gt;0,Table723[[#This Row],[Pd2 Simulation                          ]]/Table723[[#This Row],[Pd2 Analytic]],1)</f>
        <v>99.986814544460572</v>
      </c>
    </row>
    <row r="165" spans="1:17" x14ac:dyDescent="0.25">
      <c r="A165" s="1">
        <v>16.399999999999999</v>
      </c>
      <c r="B165" s="6">
        <v>0.59333349999999996</v>
      </c>
      <c r="C165" s="3">
        <v>0.59268209999999999</v>
      </c>
      <c r="D165" s="2">
        <f>ABS(Table6[[#This Row],[Pb Analytic]]-Table6[[#This Row],[Pb Simulation                           ]])</f>
        <v>6.5139999999996867E-4</v>
      </c>
      <c r="E165" s="2">
        <f>100*IF(Table6[[#This Row],[Pb Simulation                           ]]&gt;0,Table6[[#This Row],[Absolute Error]]/Table6[[#This Row],[Pb Simulation                           ]],1)</f>
        <v>0.10978648601502675</v>
      </c>
      <c r="F165" s="7">
        <v>0.3456958</v>
      </c>
      <c r="G165" s="11">
        <v>0.34634229999999999</v>
      </c>
      <c r="H165" s="2">
        <f>ABS(Table7[[#This Row],[Pd Analytic]]-Table7[[#This Row],[Pd Simulation                           ]])</f>
        <v>6.464999999999943E-4</v>
      </c>
      <c r="I165" s="2">
        <f>100*IF(Table7[[#This Row],[Pd Analytic]]&gt;0,Table7[[#This Row],[Absolute Error]]/Table7[[#This Row],[Pd Analytic]],1)</f>
        <v>0.18666504206965026</v>
      </c>
      <c r="J165" s="8">
        <v>0.18054509999999999</v>
      </c>
      <c r="K165" s="13">
        <v>0.18117800000000001</v>
      </c>
      <c r="L165" s="2">
        <f>ABS(Table72[[#This Row],[Pd1 Simulation                          ]]-Table72[[#This Row],[Pd1 Analytic]])</f>
        <v>6.3290000000001956E-4</v>
      </c>
      <c r="M165" s="2">
        <f>100*IF(Table72[[#This Row],[Pd1 Analytic]]&gt;0,Table72[[#This Row],[Pd1 Simulation                          ]]/Table72[[#This Row],[Pd1 Analytic]],1)</f>
        <v>99.650675026769235</v>
      </c>
      <c r="N165" s="9">
        <v>0.16515070000000001</v>
      </c>
      <c r="O165" s="15">
        <v>0.16516429999999999</v>
      </c>
      <c r="P165" s="2">
        <f>ABS(Table723[[#This Row],[Pd2 Analytic]]-Table723[[#This Row],[Pd2 Simulation                          ]])</f>
        <v>1.3599999999974743E-5</v>
      </c>
      <c r="Q165" s="2">
        <f>100*IF(Table723[[#This Row],[Pd2 Analytic]]&gt;0,Table723[[#This Row],[Pd2 Simulation                          ]]/Table723[[#This Row],[Pd2 Analytic]],1)</f>
        <v>99.991765775049473</v>
      </c>
    </row>
    <row r="166" spans="1:17" x14ac:dyDescent="0.25">
      <c r="A166" s="1">
        <v>16.5</v>
      </c>
      <c r="B166" s="6">
        <v>0.59573569999999998</v>
      </c>
      <c r="C166" s="3">
        <v>0.59498240000000002</v>
      </c>
      <c r="D166" s="2">
        <f>ABS(Table6[[#This Row],[Pb Analytic]]-Table6[[#This Row],[Pb Simulation                           ]])</f>
        <v>7.5329999999995678E-4</v>
      </c>
      <c r="E166" s="2">
        <f>100*IF(Table6[[#This Row],[Pb Simulation                           ]]&gt;0,Table6[[#This Row],[Absolute Error]]/Table6[[#This Row],[Pb Simulation                           ]],1)</f>
        <v>0.12644869192830926</v>
      </c>
      <c r="F166" s="7">
        <v>0.34366679999999999</v>
      </c>
      <c r="G166" s="11">
        <v>0.34441159999999998</v>
      </c>
      <c r="H166" s="2">
        <f>ABS(Table7[[#This Row],[Pd Analytic]]-Table7[[#This Row],[Pd Simulation                           ]])</f>
        <v>7.4479999999998991E-4</v>
      </c>
      <c r="I166" s="2">
        <f>100*IF(Table7[[#This Row],[Pd Analytic]]&gt;0,Table7[[#This Row],[Absolute Error]]/Table7[[#This Row],[Pd Analytic]],1)</f>
        <v>0.21625287882289387</v>
      </c>
      <c r="J166" s="8">
        <v>0.179397</v>
      </c>
      <c r="K166" s="13">
        <v>0.1801652</v>
      </c>
      <c r="L166" s="2">
        <f>ABS(Table72[[#This Row],[Pd1 Simulation                          ]]-Table72[[#This Row],[Pd1 Analytic]])</f>
        <v>7.6819999999999666E-4</v>
      </c>
      <c r="M166" s="2">
        <f>100*IF(Table72[[#This Row],[Pd1 Analytic]]&gt;0,Table72[[#This Row],[Pd1 Simulation                          ]]/Table72[[#This Row],[Pd1 Analytic]],1)</f>
        <v>99.573613550230561</v>
      </c>
      <c r="N166" s="9">
        <v>0.16426979999999999</v>
      </c>
      <c r="O166" s="15">
        <v>0.16424639999999999</v>
      </c>
      <c r="P166" s="2">
        <f>ABS(Table723[[#This Row],[Pd2 Analytic]]-Table723[[#This Row],[Pd2 Simulation                          ]])</f>
        <v>2.3400000000006749E-5</v>
      </c>
      <c r="Q166" s="2">
        <f>100*IF(Table723[[#This Row],[Pd2 Analytic]]&gt;0,Table723[[#This Row],[Pd2 Simulation                          ]]/Table723[[#This Row],[Pd2 Analytic]],1)</f>
        <v>100.01424688760304</v>
      </c>
    </row>
    <row r="167" spans="1:17" x14ac:dyDescent="0.25">
      <c r="A167" s="1">
        <v>16.600000000000001</v>
      </c>
      <c r="B167" s="6">
        <v>0.59792279999999998</v>
      </c>
      <c r="C167" s="3">
        <v>0.59725760000000006</v>
      </c>
      <c r="D167" s="2">
        <f>ABS(Table6[[#This Row],[Pb Analytic]]-Table6[[#This Row],[Pb Simulation                           ]])</f>
        <v>6.6519999999992141E-4</v>
      </c>
      <c r="E167" s="2">
        <f>100*IF(Table6[[#This Row],[Pb Simulation                           ]]&gt;0,Table6[[#This Row],[Absolute Error]]/Table6[[#This Row],[Pb Simulation                           ]],1)</f>
        <v>0.11125182046911766</v>
      </c>
      <c r="F167" s="7">
        <v>0.34184510000000001</v>
      </c>
      <c r="G167" s="11">
        <v>0.34250140000000001</v>
      </c>
      <c r="H167" s="2">
        <f>ABS(Table7[[#This Row],[Pd Analytic]]-Table7[[#This Row],[Pd Simulation                           ]])</f>
        <v>6.5629999999999855E-4</v>
      </c>
      <c r="I167" s="2">
        <f>100*IF(Table7[[#This Row],[Pd Analytic]]&gt;0,Table7[[#This Row],[Absolute Error]]/Table7[[#This Row],[Pd Analytic]],1)</f>
        <v>0.19161965469338185</v>
      </c>
      <c r="J167" s="8">
        <v>0.17854700000000001</v>
      </c>
      <c r="K167" s="13">
        <v>0.1791633</v>
      </c>
      <c r="L167" s="2">
        <f>ABS(Table72[[#This Row],[Pd1 Simulation                          ]]-Table72[[#This Row],[Pd1 Analytic]])</f>
        <v>6.162999999999863E-4</v>
      </c>
      <c r="M167" s="2">
        <f>100*IF(Table72[[#This Row],[Pd1 Analytic]]&gt;0,Table72[[#This Row],[Pd1 Simulation                          ]]/Table72[[#This Row],[Pd1 Analytic]],1)</f>
        <v>99.656012140879298</v>
      </c>
      <c r="N167" s="9">
        <v>0.1632981</v>
      </c>
      <c r="O167" s="15">
        <v>0.16333810000000001</v>
      </c>
      <c r="P167" s="2">
        <f>ABS(Table723[[#This Row],[Pd2 Analytic]]-Table723[[#This Row],[Pd2 Simulation                          ]])</f>
        <v>4.0000000000012248E-5</v>
      </c>
      <c r="Q167" s="2">
        <f>100*IF(Table723[[#This Row],[Pd2 Analytic]]&gt;0,Table723[[#This Row],[Pd2 Simulation                          ]]/Table723[[#This Row],[Pd2 Analytic]],1)</f>
        <v>99.975510918762978</v>
      </c>
    </row>
    <row r="168" spans="1:17" x14ac:dyDescent="0.25">
      <c r="A168" s="1">
        <v>16.7</v>
      </c>
      <c r="B168" s="6">
        <v>0.60012290000000001</v>
      </c>
      <c r="C168" s="3">
        <v>0.59950840000000005</v>
      </c>
      <c r="D168" s="2">
        <f>ABS(Table6[[#This Row],[Pb Analytic]]-Table6[[#This Row],[Pb Simulation                           ]])</f>
        <v>6.144999999999623E-4</v>
      </c>
      <c r="E168" s="2">
        <f>100*IF(Table6[[#This Row],[Pb Simulation                           ]]&gt;0,Table6[[#This Row],[Absolute Error]]/Table6[[#This Row],[Pb Simulation                           ]],1)</f>
        <v>0.10239569261562295</v>
      </c>
      <c r="F168" s="7">
        <v>0.33996029999999999</v>
      </c>
      <c r="G168" s="11">
        <v>0.34061140000000001</v>
      </c>
      <c r="H168" s="2">
        <f>ABS(Table7[[#This Row],[Pd Analytic]]-Table7[[#This Row],[Pd Simulation                           ]])</f>
        <v>6.5110000000001556E-4</v>
      </c>
      <c r="I168" s="2">
        <f>100*IF(Table7[[#This Row],[Pd Analytic]]&gt;0,Table7[[#This Row],[Absolute Error]]/Table7[[#This Row],[Pd Analytic]],1)</f>
        <v>0.19115625607364156</v>
      </c>
      <c r="J168" s="8">
        <v>0.1776162</v>
      </c>
      <c r="K168" s="13">
        <v>0.178172</v>
      </c>
      <c r="L168" s="2">
        <f>ABS(Table72[[#This Row],[Pd1 Simulation                          ]]-Table72[[#This Row],[Pd1 Analytic]])</f>
        <v>5.5579999999999519E-4</v>
      </c>
      <c r="M168" s="2">
        <f>100*IF(Table72[[#This Row],[Pd1 Analytic]]&gt;0,Table72[[#This Row],[Pd1 Simulation                          ]]/Table72[[#This Row],[Pd1 Analytic]],1)</f>
        <v>99.688054239723414</v>
      </c>
      <c r="N168" s="9">
        <v>0.16234409999999999</v>
      </c>
      <c r="O168" s="15">
        <v>0.16243940000000001</v>
      </c>
      <c r="P168" s="2">
        <f>ABS(Table723[[#This Row],[Pd2 Analytic]]-Table723[[#This Row],[Pd2 Simulation                          ]])</f>
        <v>9.5300000000020368E-5</v>
      </c>
      <c r="Q168" s="2">
        <f>100*IF(Table723[[#This Row],[Pd2 Analytic]]&gt;0,Table723[[#This Row],[Pd2 Simulation                          ]]/Table723[[#This Row],[Pd2 Analytic]],1)</f>
        <v>99.941331967490626</v>
      </c>
    </row>
    <row r="169" spans="1:17" x14ac:dyDescent="0.25">
      <c r="A169" s="1">
        <v>16.8</v>
      </c>
      <c r="B169" s="6">
        <v>0.60239940000000003</v>
      </c>
      <c r="C169" s="3">
        <v>0.60173489999999996</v>
      </c>
      <c r="D169" s="2">
        <f>ABS(Table6[[#This Row],[Pb Analytic]]-Table6[[#This Row],[Pb Simulation                           ]])</f>
        <v>6.6450000000006781E-4</v>
      </c>
      <c r="E169" s="2">
        <f>100*IF(Table6[[#This Row],[Pb Simulation                           ]]&gt;0,Table6[[#This Row],[Absolute Error]]/Table6[[#This Row],[Pb Simulation                           ]],1)</f>
        <v>0.1103088748096475</v>
      </c>
      <c r="F169" s="7">
        <v>0.33802650000000001</v>
      </c>
      <c r="G169" s="11">
        <v>0.33874130000000002</v>
      </c>
      <c r="H169" s="2">
        <f>ABS(Table7[[#This Row],[Pd Analytic]]-Table7[[#This Row],[Pd Simulation                           ]])</f>
        <v>7.1480000000001542E-4</v>
      </c>
      <c r="I169" s="2">
        <f>100*IF(Table7[[#This Row],[Pd Analytic]]&gt;0,Table7[[#This Row],[Absolute Error]]/Table7[[#This Row],[Pd Analytic]],1)</f>
        <v>0.21101648957479213</v>
      </c>
      <c r="J169" s="8">
        <v>0.1765776</v>
      </c>
      <c r="K169" s="13">
        <v>0.17719119999999999</v>
      </c>
      <c r="L169" s="2">
        <f>ABS(Table72[[#This Row],[Pd1 Simulation                          ]]-Table72[[#This Row],[Pd1 Analytic]])</f>
        <v>6.1359999999999193E-4</v>
      </c>
      <c r="M169" s="2">
        <f>100*IF(Table72[[#This Row],[Pd1 Analytic]]&gt;0,Table72[[#This Row],[Pd1 Simulation                          ]]/Table72[[#This Row],[Pd1 Analytic]],1)</f>
        <v>99.653707407591355</v>
      </c>
      <c r="N169" s="9">
        <v>0.16144890000000001</v>
      </c>
      <c r="O169" s="15">
        <v>0.1615501</v>
      </c>
      <c r="P169" s="2">
        <f>ABS(Table723[[#This Row],[Pd2 Analytic]]-Table723[[#This Row],[Pd2 Simulation                          ]])</f>
        <v>1.0119999999999574E-4</v>
      </c>
      <c r="Q169" s="2">
        <f>100*IF(Table723[[#This Row],[Pd2 Analytic]]&gt;0,Table723[[#This Row],[Pd2 Simulation                          ]]/Table723[[#This Row],[Pd2 Analytic]],1)</f>
        <v>99.937356894239002</v>
      </c>
    </row>
    <row r="170" spans="1:17" x14ac:dyDescent="0.25">
      <c r="A170" s="1">
        <v>16.899999999999999</v>
      </c>
      <c r="B170" s="6">
        <v>0.60443789999999997</v>
      </c>
      <c r="C170" s="3">
        <v>0.60393759999999996</v>
      </c>
      <c r="D170" s="2">
        <f>ABS(Table6[[#This Row],[Pb Analytic]]-Table6[[#This Row],[Pb Simulation                           ]])</f>
        <v>5.0030000000000907E-4</v>
      </c>
      <c r="E170" s="2">
        <f>100*IF(Table6[[#This Row],[Pb Simulation                           ]]&gt;0,Table6[[#This Row],[Absolute Error]]/Table6[[#This Row],[Pb Simulation                           ]],1)</f>
        <v>8.2771116768159153E-2</v>
      </c>
      <c r="F170" s="7">
        <v>0.33635080000000001</v>
      </c>
      <c r="G170" s="11">
        <v>0.33689079999999999</v>
      </c>
      <c r="H170" s="2">
        <f>ABS(Table7[[#This Row],[Pd Analytic]]-Table7[[#This Row],[Pd Simulation                           ]])</f>
        <v>5.3999999999998494E-4</v>
      </c>
      <c r="I170" s="2">
        <f>100*IF(Table7[[#This Row],[Pd Analytic]]&gt;0,Table7[[#This Row],[Absolute Error]]/Table7[[#This Row],[Pd Analytic]],1)</f>
        <v>0.16028932817399139</v>
      </c>
      <c r="J170" s="8">
        <v>0.1756443</v>
      </c>
      <c r="K170" s="13">
        <v>0.17622070000000001</v>
      </c>
      <c r="L170" s="2">
        <f>ABS(Table72[[#This Row],[Pd1 Simulation                          ]]-Table72[[#This Row],[Pd1 Analytic]])</f>
        <v>5.7640000000000469E-4</v>
      </c>
      <c r="M170" s="2">
        <f>100*IF(Table72[[#This Row],[Pd1 Analytic]]&gt;0,Table72[[#This Row],[Pd1 Simulation                          ]]/Table72[[#This Row],[Pd1 Analytic]],1)</f>
        <v>99.672910163221459</v>
      </c>
      <c r="N170" s="9">
        <v>0.1607065</v>
      </c>
      <c r="O170" s="15">
        <v>0.16067010000000001</v>
      </c>
      <c r="P170" s="2">
        <f>ABS(Table723[[#This Row],[Pd2 Analytic]]-Table723[[#This Row],[Pd2 Simulation                          ]])</f>
        <v>3.6399999999991994E-5</v>
      </c>
      <c r="Q170" s="2">
        <f>100*IF(Table723[[#This Row],[Pd2 Analytic]]&gt;0,Table723[[#This Row],[Pd2 Simulation                          ]]/Table723[[#This Row],[Pd2 Analytic]],1)</f>
        <v>100.02265511753588</v>
      </c>
    </row>
    <row r="171" spans="1:17" x14ac:dyDescent="0.25">
      <c r="A171" s="1">
        <v>17</v>
      </c>
      <c r="B171" s="6">
        <v>0.6068403</v>
      </c>
      <c r="C171" s="3">
        <v>0.60611689999999996</v>
      </c>
      <c r="D171" s="2">
        <f>ABS(Table6[[#This Row],[Pb Analytic]]-Table6[[#This Row],[Pb Simulation                           ]])</f>
        <v>7.2340000000004068E-4</v>
      </c>
      <c r="E171" s="2">
        <f>100*IF(Table6[[#This Row],[Pb Simulation                           ]]&gt;0,Table6[[#This Row],[Absolute Error]]/Table6[[#This Row],[Pb Simulation                           ]],1)</f>
        <v>0.11920763996722708</v>
      </c>
      <c r="F171" s="7">
        <v>0.33427469999999998</v>
      </c>
      <c r="G171" s="11">
        <v>0.33505960000000001</v>
      </c>
      <c r="H171" s="2">
        <f>ABS(Table7[[#This Row],[Pd Analytic]]-Table7[[#This Row],[Pd Simulation                           ]])</f>
        <v>7.8490000000003279E-4</v>
      </c>
      <c r="I171" s="2">
        <f>100*IF(Table7[[#This Row],[Pd Analytic]]&gt;0,Table7[[#This Row],[Absolute Error]]/Table7[[#This Row],[Pd Analytic]],1)</f>
        <v>0.23425683072505094</v>
      </c>
      <c r="J171" s="8">
        <v>0.1745622</v>
      </c>
      <c r="K171" s="13">
        <v>0.17526040000000001</v>
      </c>
      <c r="L171" s="2">
        <f>ABS(Table72[[#This Row],[Pd1 Simulation                          ]]-Table72[[#This Row],[Pd1 Analytic]])</f>
        <v>6.9820000000000992E-4</v>
      </c>
      <c r="M171" s="2">
        <f>100*IF(Table72[[#This Row],[Pd1 Analytic]]&gt;0,Table72[[#This Row],[Pd1 Simulation                          ]]/Table72[[#This Row],[Pd1 Analytic]],1)</f>
        <v>99.6016213588466</v>
      </c>
      <c r="N171" s="9">
        <v>0.15971250000000001</v>
      </c>
      <c r="O171" s="15">
        <v>0.1597992</v>
      </c>
      <c r="P171" s="2">
        <f>ABS(Table723[[#This Row],[Pd2 Analytic]]-Table723[[#This Row],[Pd2 Simulation                          ]])</f>
        <v>8.6699999999995114E-5</v>
      </c>
      <c r="Q171" s="2">
        <f>100*IF(Table723[[#This Row],[Pd2 Analytic]]&gt;0,Table723[[#This Row],[Pd2 Simulation                          ]]/Table723[[#This Row],[Pd2 Analytic]],1)</f>
        <v>99.945744409233598</v>
      </c>
    </row>
    <row r="172" spans="1:17" x14ac:dyDescent="0.25">
      <c r="A172" s="1">
        <v>17.100000000000001</v>
      </c>
      <c r="B172" s="6">
        <v>0.60888129999999996</v>
      </c>
      <c r="C172" s="3">
        <v>0.60827310000000001</v>
      </c>
      <c r="D172" s="2">
        <f>ABS(Table6[[#This Row],[Pb Analytic]]-Table6[[#This Row],[Pb Simulation                           ]])</f>
        <v>6.0819999999994767E-4</v>
      </c>
      <c r="E172" s="2">
        <f>100*IF(Table6[[#This Row],[Pb Simulation                           ]]&gt;0,Table6[[#This Row],[Absolute Error]]/Table6[[#This Row],[Pb Simulation                           ]],1)</f>
        <v>9.9888106269637067E-2</v>
      </c>
      <c r="F172" s="7">
        <v>0.33252520000000002</v>
      </c>
      <c r="G172" s="11">
        <v>0.33324740000000003</v>
      </c>
      <c r="H172" s="2">
        <f>ABS(Table7[[#This Row],[Pd Analytic]]-Table7[[#This Row],[Pd Simulation                           ]])</f>
        <v>7.2220000000000617E-4</v>
      </c>
      <c r="I172" s="2">
        <f>100*IF(Table7[[#This Row],[Pd Analytic]]&gt;0,Table7[[#This Row],[Absolute Error]]/Table7[[#This Row],[Pd Analytic]],1)</f>
        <v>0.21671586935112058</v>
      </c>
      <c r="J172" s="8">
        <v>0.17359379999999999</v>
      </c>
      <c r="K172" s="13">
        <v>0.1743101</v>
      </c>
      <c r="L172" s="2">
        <f>ABS(Table72[[#This Row],[Pd1 Simulation                          ]]-Table72[[#This Row],[Pd1 Analytic]])</f>
        <v>7.1630000000000305E-4</v>
      </c>
      <c r="M172" s="2">
        <f>100*IF(Table72[[#This Row],[Pd1 Analytic]]&gt;0,Table72[[#This Row],[Pd1 Simulation                          ]]/Table72[[#This Row],[Pd1 Analytic]],1)</f>
        <v>99.589065693841022</v>
      </c>
      <c r="N172" s="9">
        <v>0.1589314</v>
      </c>
      <c r="O172" s="15">
        <v>0.1589373</v>
      </c>
      <c r="P172" s="2">
        <f>ABS(Table723[[#This Row],[Pd2 Analytic]]-Table723[[#This Row],[Pd2 Simulation                          ]])</f>
        <v>5.900000000003125E-6</v>
      </c>
      <c r="Q172" s="2">
        <f>100*IF(Table723[[#This Row],[Pd2 Analytic]]&gt;0,Table723[[#This Row],[Pd2 Simulation                          ]]/Table723[[#This Row],[Pd2 Analytic]],1)</f>
        <v>99.996287844326019</v>
      </c>
    </row>
    <row r="173" spans="1:17" x14ac:dyDescent="0.25">
      <c r="A173" s="1">
        <v>17.2</v>
      </c>
      <c r="B173" s="6">
        <v>0.61099369999999997</v>
      </c>
      <c r="C173" s="3">
        <v>0.61040649999999996</v>
      </c>
      <c r="D173" s="2">
        <f>ABS(Table6[[#This Row],[Pb Analytic]]-Table6[[#This Row],[Pb Simulation                           ]])</f>
        <v>5.8720000000000994E-4</v>
      </c>
      <c r="E173" s="2">
        <f>100*IF(Table6[[#This Row],[Pb Simulation                           ]]&gt;0,Table6[[#This Row],[Absolute Error]]/Table6[[#This Row],[Pb Simulation                           ]],1)</f>
        <v>9.6105737260467658E-2</v>
      </c>
      <c r="F173" s="7">
        <v>0.33081870000000002</v>
      </c>
      <c r="G173" s="11">
        <v>0.33145400000000003</v>
      </c>
      <c r="H173" s="2">
        <f>ABS(Table7[[#This Row],[Pd Analytic]]-Table7[[#This Row],[Pd Simulation                           ]])</f>
        <v>6.353000000000053E-4</v>
      </c>
      <c r="I173" s="2">
        <f>100*IF(Table7[[#This Row],[Pd Analytic]]&gt;0,Table7[[#This Row],[Absolute Error]]/Table7[[#This Row],[Pd Analytic]],1)</f>
        <v>0.19167063906303899</v>
      </c>
      <c r="J173" s="8">
        <v>0.1726676</v>
      </c>
      <c r="K173" s="13">
        <v>0.17336960000000001</v>
      </c>
      <c r="L173" s="2">
        <f>ABS(Table72[[#This Row],[Pd1 Simulation                          ]]-Table72[[#This Row],[Pd1 Analytic]])</f>
        <v>7.0200000000000817E-4</v>
      </c>
      <c r="M173" s="2">
        <f>100*IF(Table72[[#This Row],[Pd1 Analytic]]&gt;0,Table72[[#This Row],[Pd1 Simulation                          ]]/Table72[[#This Row],[Pd1 Analytic]],1)</f>
        <v>99.595084720735343</v>
      </c>
      <c r="N173" s="9">
        <v>0.15815109999999999</v>
      </c>
      <c r="O173" s="15">
        <v>0.15808440000000001</v>
      </c>
      <c r="P173" s="2">
        <f>ABS(Table723[[#This Row],[Pd2 Analytic]]-Table723[[#This Row],[Pd2 Simulation                          ]])</f>
        <v>6.6699999999975113E-5</v>
      </c>
      <c r="Q173" s="2">
        <f>100*IF(Table723[[#This Row],[Pd2 Analytic]]&gt;0,Table723[[#This Row],[Pd2 Simulation                          ]]/Table723[[#This Row],[Pd2 Analytic]],1)</f>
        <v>100.0421926515203</v>
      </c>
    </row>
    <row r="174" spans="1:17" x14ac:dyDescent="0.25">
      <c r="A174" s="1">
        <v>17.3</v>
      </c>
      <c r="B174" s="6">
        <v>0.61306720000000003</v>
      </c>
      <c r="C174" s="3">
        <v>0.61251750000000005</v>
      </c>
      <c r="D174" s="2">
        <f>ABS(Table6[[#This Row],[Pb Analytic]]-Table6[[#This Row],[Pb Simulation                           ]])</f>
        <v>5.4969999999998631E-4</v>
      </c>
      <c r="E174" s="2">
        <f>100*IF(Table6[[#This Row],[Pb Simulation                           ]]&gt;0,Table6[[#This Row],[Absolute Error]]/Table6[[#This Row],[Pb Simulation                           ]],1)</f>
        <v>8.9663906338487254E-2</v>
      </c>
      <c r="F174" s="7">
        <v>0.329067</v>
      </c>
      <c r="G174" s="11">
        <v>0.329679</v>
      </c>
      <c r="H174" s="2">
        <f>ABS(Table7[[#This Row],[Pd Analytic]]-Table7[[#This Row],[Pd Simulation                           ]])</f>
        <v>6.1200000000000143E-4</v>
      </c>
      <c r="I174" s="2">
        <f>100*IF(Table7[[#This Row],[Pd Analytic]]&gt;0,Table7[[#This Row],[Absolute Error]]/Table7[[#This Row],[Pd Analytic]],1)</f>
        <v>0.1856351177964024</v>
      </c>
      <c r="J174" s="8">
        <v>0.1717861</v>
      </c>
      <c r="K174" s="13">
        <v>0.17243890000000001</v>
      </c>
      <c r="L174" s="2">
        <f>ABS(Table72[[#This Row],[Pd1 Simulation                          ]]-Table72[[#This Row],[Pd1 Analytic]])</f>
        <v>6.5280000000000893E-4</v>
      </c>
      <c r="M174" s="2">
        <f>100*IF(Table72[[#This Row],[Pd1 Analytic]]&gt;0,Table72[[#This Row],[Pd1 Simulation                          ]]/Table72[[#This Row],[Pd1 Analytic]],1)</f>
        <v>99.621431127199259</v>
      </c>
      <c r="N174" s="9">
        <v>0.1572809</v>
      </c>
      <c r="O174" s="15">
        <v>0.15724009999999999</v>
      </c>
      <c r="P174" s="2">
        <f>ABS(Table723[[#This Row],[Pd2 Analytic]]-Table723[[#This Row],[Pd2 Simulation                          ]])</f>
        <v>4.0800000000007497E-5</v>
      </c>
      <c r="Q174" s="2">
        <f>100*IF(Table723[[#This Row],[Pd2 Analytic]]&gt;0,Table723[[#This Row],[Pd2 Simulation                          ]]/Table723[[#This Row],[Pd2 Analytic]],1)</f>
        <v>100.02594757952966</v>
      </c>
    </row>
    <row r="175" spans="1:17" x14ac:dyDescent="0.25">
      <c r="A175" s="1">
        <v>17.399999999999999</v>
      </c>
      <c r="B175" s="6">
        <v>0.61537379999999997</v>
      </c>
      <c r="C175" s="3">
        <v>0.61460649999999994</v>
      </c>
      <c r="D175" s="2">
        <f>ABS(Table6[[#This Row],[Pb Analytic]]-Table6[[#This Row],[Pb Simulation                           ]])</f>
        <v>7.6730000000002629E-4</v>
      </c>
      <c r="E175" s="2">
        <f>100*IF(Table6[[#This Row],[Pb Simulation                           ]]&gt;0,Table6[[#This Row],[Absolute Error]]/Table6[[#This Row],[Pb Simulation                           ]],1)</f>
        <v>0.12468844139936186</v>
      </c>
      <c r="F175" s="7">
        <v>0.3271191</v>
      </c>
      <c r="G175" s="11">
        <v>0.3279222</v>
      </c>
      <c r="H175" s="2">
        <f>ABS(Table7[[#This Row],[Pd Analytic]]-Table7[[#This Row],[Pd Simulation                           ]])</f>
        <v>8.0310000000000104E-4</v>
      </c>
      <c r="I175" s="2">
        <f>100*IF(Table7[[#This Row],[Pd Analytic]]&gt;0,Table7[[#This Row],[Absolute Error]]/Table7[[#This Row],[Pd Analytic]],1)</f>
        <v>0.24490565140146081</v>
      </c>
      <c r="J175" s="8">
        <v>0.17079130000000001</v>
      </c>
      <c r="K175" s="13">
        <v>0.1715178</v>
      </c>
      <c r="L175" s="2">
        <f>ABS(Table72[[#This Row],[Pd1 Simulation                          ]]-Table72[[#This Row],[Pd1 Analytic]])</f>
        <v>7.2649999999999104E-4</v>
      </c>
      <c r="M175" s="2">
        <f>100*IF(Table72[[#This Row],[Pd1 Analytic]]&gt;0,Table72[[#This Row],[Pd1 Simulation                          ]]/Table72[[#This Row],[Pd1 Analytic]],1)</f>
        <v>99.57642880214182</v>
      </c>
      <c r="N175" s="9">
        <v>0.15632779999999999</v>
      </c>
      <c r="O175" s="15">
        <v>0.1564045</v>
      </c>
      <c r="P175" s="2">
        <f>ABS(Table723[[#This Row],[Pd2 Analytic]]-Table723[[#This Row],[Pd2 Simulation                          ]])</f>
        <v>7.6700000000012869E-5</v>
      </c>
      <c r="Q175" s="2">
        <f>100*IF(Table723[[#This Row],[Pd2 Analytic]]&gt;0,Table723[[#This Row],[Pd2 Simulation                          ]]/Table723[[#This Row],[Pd2 Analytic]],1)</f>
        <v>99.950960490267221</v>
      </c>
    </row>
    <row r="176" spans="1:17" x14ac:dyDescent="0.25">
      <c r="A176" s="1">
        <v>17.5</v>
      </c>
      <c r="B176" s="6">
        <v>0.61715679999999995</v>
      </c>
      <c r="C176" s="3">
        <v>0.61667369999999999</v>
      </c>
      <c r="D176" s="2">
        <f>ABS(Table6[[#This Row],[Pb Analytic]]-Table6[[#This Row],[Pb Simulation                           ]])</f>
        <v>4.8309999999995856E-4</v>
      </c>
      <c r="E176" s="2">
        <f>100*IF(Table6[[#This Row],[Pb Simulation                           ]]&gt;0,Table6[[#This Row],[Absolute Error]]/Table6[[#This Row],[Pb Simulation                           ]],1)</f>
        <v>7.8278324082301065E-2</v>
      </c>
      <c r="F176" s="7">
        <v>0.32567639999999998</v>
      </c>
      <c r="G176" s="11">
        <v>0.32618340000000001</v>
      </c>
      <c r="H176" s="2">
        <f>ABS(Table7[[#This Row],[Pd Analytic]]-Table7[[#This Row],[Pd Simulation                           ]])</f>
        <v>5.070000000000352E-4</v>
      </c>
      <c r="I176" s="2">
        <f>100*IF(Table7[[#This Row],[Pd Analytic]]&gt;0,Table7[[#This Row],[Absolute Error]]/Table7[[#This Row],[Pd Analytic]],1)</f>
        <v>0.15543402883164353</v>
      </c>
      <c r="J176" s="8">
        <v>0.1700441</v>
      </c>
      <c r="K176" s="13">
        <v>0.17060610000000001</v>
      </c>
      <c r="L176" s="2">
        <f>ABS(Table72[[#This Row],[Pd1 Simulation                          ]]-Table72[[#This Row],[Pd1 Analytic]])</f>
        <v>5.6200000000000694E-4</v>
      </c>
      <c r="M176" s="2">
        <f>100*IF(Table72[[#This Row],[Pd1 Analytic]]&gt;0,Table72[[#This Row],[Pd1 Simulation                          ]]/Table72[[#This Row],[Pd1 Analytic]],1)</f>
        <v>99.670586221711872</v>
      </c>
      <c r="N176" s="9">
        <v>0.1556323</v>
      </c>
      <c r="O176" s="15">
        <v>0.1555774</v>
      </c>
      <c r="P176" s="2">
        <f>ABS(Table723[[#This Row],[Pd2 Analytic]]-Table723[[#This Row],[Pd2 Simulation                          ]])</f>
        <v>5.4899999999996618E-5</v>
      </c>
      <c r="Q176" s="2">
        <f>100*IF(Table723[[#This Row],[Pd2 Analytic]]&gt;0,Table723[[#This Row],[Pd2 Simulation                          ]]/Table723[[#This Row],[Pd2 Analytic]],1)</f>
        <v>100.03528790171323</v>
      </c>
    </row>
    <row r="177" spans="1:17" x14ac:dyDescent="0.25">
      <c r="A177" s="1">
        <v>17.600000000000001</v>
      </c>
      <c r="B177" s="6">
        <v>0.61924239999999997</v>
      </c>
      <c r="C177" s="3">
        <v>0.61871949999999998</v>
      </c>
      <c r="D177" s="2">
        <f>ABS(Table6[[#This Row],[Pb Analytic]]-Table6[[#This Row],[Pb Simulation                           ]])</f>
        <v>5.2289999999999281E-4</v>
      </c>
      <c r="E177" s="2">
        <f>100*IF(Table6[[#This Row],[Pb Simulation                           ]]&gt;0,Table6[[#This Row],[Absolute Error]]/Table6[[#This Row],[Pb Simulation                           ]],1)</f>
        <v>8.444189222184928E-2</v>
      </c>
      <c r="F177" s="7">
        <v>0.32388519999999998</v>
      </c>
      <c r="G177" s="11">
        <v>0.32446229999999998</v>
      </c>
      <c r="H177" s="2">
        <f>ABS(Table7[[#This Row],[Pd Analytic]]-Table7[[#This Row],[Pd Simulation                           ]])</f>
        <v>5.7709999999999706E-4</v>
      </c>
      <c r="I177" s="2">
        <f>100*IF(Table7[[#This Row],[Pd Analytic]]&gt;0,Table7[[#This Row],[Absolute Error]]/Table7[[#This Row],[Pd Analytic]],1)</f>
        <v>0.17786349908756643</v>
      </c>
      <c r="J177" s="8">
        <v>0.1691347</v>
      </c>
      <c r="K177" s="13">
        <v>0.16970379999999999</v>
      </c>
      <c r="L177" s="2">
        <f>ABS(Table72[[#This Row],[Pd1 Simulation                          ]]-Table72[[#This Row],[Pd1 Analytic]])</f>
        <v>5.6909999999998906E-4</v>
      </c>
      <c r="M177" s="2">
        <f>100*IF(Table72[[#This Row],[Pd1 Analytic]]&gt;0,Table72[[#This Row],[Pd1 Simulation                          ]]/Table72[[#This Row],[Pd1 Analytic]],1)</f>
        <v>99.664650997797338</v>
      </c>
      <c r="N177" s="9">
        <v>0.15475050000000001</v>
      </c>
      <c r="O177" s="15">
        <v>0.1547586</v>
      </c>
      <c r="P177" s="2">
        <f>ABS(Table723[[#This Row],[Pd2 Analytic]]-Table723[[#This Row],[Pd2 Simulation                          ]])</f>
        <v>8.0999999999831207E-6</v>
      </c>
      <c r="Q177" s="2">
        <f>100*IF(Table723[[#This Row],[Pd2 Analytic]]&gt;0,Table723[[#This Row],[Pd2 Simulation                          ]]/Table723[[#This Row],[Pd2 Analytic]],1)</f>
        <v>99.994766042081025</v>
      </c>
    </row>
    <row r="178" spans="1:17" x14ac:dyDescent="0.25">
      <c r="A178" s="1">
        <v>17.7</v>
      </c>
      <c r="B178" s="6">
        <v>0.62124809999999997</v>
      </c>
      <c r="C178" s="3">
        <v>0.62074419999999997</v>
      </c>
      <c r="D178" s="2">
        <f>ABS(Table6[[#This Row],[Pb Analytic]]-Table6[[#This Row],[Pb Simulation                           ]])</f>
        <v>5.0390000000000157E-4</v>
      </c>
      <c r="E178" s="2">
        <f>100*IF(Table6[[#This Row],[Pb Simulation                           ]]&gt;0,Table6[[#This Row],[Absolute Error]]/Table6[[#This Row],[Pb Simulation                           ]],1)</f>
        <v>8.1110912049469713E-2</v>
      </c>
      <c r="F178" s="7">
        <v>0.3222815</v>
      </c>
      <c r="G178" s="11">
        <v>0.32275860000000001</v>
      </c>
      <c r="H178" s="2">
        <f>ABS(Table7[[#This Row],[Pd Analytic]]-Table7[[#This Row],[Pd Simulation                           ]])</f>
        <v>4.7710000000000807E-4</v>
      </c>
      <c r="I178" s="2">
        <f>100*IF(Table7[[#This Row],[Pd Analytic]]&gt;0,Table7[[#This Row],[Absolute Error]]/Table7[[#This Row],[Pd Analytic]],1)</f>
        <v>0.14781945392005297</v>
      </c>
      <c r="J178" s="8">
        <v>0.16824310000000001</v>
      </c>
      <c r="K178" s="13">
        <v>0.1688105</v>
      </c>
      <c r="L178" s="2">
        <f>ABS(Table72[[#This Row],[Pd1 Simulation                          ]]-Table72[[#This Row],[Pd1 Analytic]])</f>
        <v>5.6739999999999569E-4</v>
      </c>
      <c r="M178" s="2">
        <f>100*IF(Table72[[#This Row],[Pd1 Analytic]]&gt;0,Table72[[#This Row],[Pd1 Simulation                          ]]/Table72[[#This Row],[Pd1 Analytic]],1)</f>
        <v>99.66388346696445</v>
      </c>
      <c r="N178" s="9">
        <v>0.15403839999999999</v>
      </c>
      <c r="O178" s="15">
        <v>0.1539481</v>
      </c>
      <c r="P178" s="2">
        <f>ABS(Table723[[#This Row],[Pd2 Analytic]]-Table723[[#This Row],[Pd2 Simulation                          ]])</f>
        <v>9.0299999999987612E-5</v>
      </c>
      <c r="Q178" s="2">
        <f>100*IF(Table723[[#This Row],[Pd2 Analytic]]&gt;0,Table723[[#This Row],[Pd2 Simulation                          ]]/Table723[[#This Row],[Pd2 Analytic]],1)</f>
        <v>100.05865613151444</v>
      </c>
    </row>
    <row r="179" spans="1:17" x14ac:dyDescent="0.25">
      <c r="A179" s="1">
        <v>17.8</v>
      </c>
      <c r="B179" s="6">
        <v>0.62330430000000003</v>
      </c>
      <c r="C179" s="3">
        <v>0.62274810000000003</v>
      </c>
      <c r="D179" s="2">
        <f>ABS(Table6[[#This Row],[Pb Analytic]]-Table6[[#This Row],[Pb Simulation                           ]])</f>
        <v>5.5620000000000669E-4</v>
      </c>
      <c r="E179" s="2">
        <f>100*IF(Table6[[#This Row],[Pb Simulation                           ]]&gt;0,Table6[[#This Row],[Absolute Error]]/Table6[[#This Row],[Pb Simulation                           ]],1)</f>
        <v>8.9234102829068671E-2</v>
      </c>
      <c r="F179" s="7">
        <v>0.32046659999999999</v>
      </c>
      <c r="G179" s="11">
        <v>0.32107210000000003</v>
      </c>
      <c r="H179" s="2">
        <f>ABS(Table7[[#This Row],[Pd Analytic]]-Table7[[#This Row],[Pd Simulation                           ]])</f>
        <v>6.0550000000003656E-4</v>
      </c>
      <c r="I179" s="2">
        <f>100*IF(Table7[[#This Row],[Pd Analytic]]&gt;0,Table7[[#This Row],[Absolute Error]]/Table7[[#This Row],[Pd Analytic]],1)</f>
        <v>0.18858692486828862</v>
      </c>
      <c r="J179" s="8">
        <v>0.1672891</v>
      </c>
      <c r="K179" s="13">
        <v>0.1679263</v>
      </c>
      <c r="L179" s="2">
        <f>ABS(Table72[[#This Row],[Pd1 Simulation                          ]]-Table72[[#This Row],[Pd1 Analytic]])</f>
        <v>6.3720000000000443E-4</v>
      </c>
      <c r="M179" s="2">
        <f>100*IF(Table72[[#This Row],[Pd1 Analytic]]&gt;0,Table72[[#This Row],[Pd1 Simulation                          ]]/Table72[[#This Row],[Pd1 Analytic]],1)</f>
        <v>99.620547823658356</v>
      </c>
      <c r="N179" s="9">
        <v>0.15317749999999999</v>
      </c>
      <c r="O179" s="15">
        <v>0.1531458</v>
      </c>
      <c r="P179" s="2">
        <f>ABS(Table723[[#This Row],[Pd2 Analytic]]-Table723[[#This Row],[Pd2 Simulation                          ]])</f>
        <v>3.1699999999995621E-5</v>
      </c>
      <c r="Q179" s="2">
        <f>100*IF(Table723[[#This Row],[Pd2 Analytic]]&gt;0,Table723[[#This Row],[Pd2 Simulation                          ]]/Table723[[#This Row],[Pd2 Analytic]],1)</f>
        <v>100.02069922910064</v>
      </c>
    </row>
    <row r="180" spans="1:17" x14ac:dyDescent="0.25">
      <c r="A180" s="1">
        <v>17.899999999999999</v>
      </c>
      <c r="B180" s="6">
        <v>0.62523510000000004</v>
      </c>
      <c r="C180" s="3">
        <v>0.6247315</v>
      </c>
      <c r="D180" s="2">
        <f>ABS(Table6[[#This Row],[Pb Analytic]]-Table6[[#This Row],[Pb Simulation                           ]])</f>
        <v>5.0360000000004845E-4</v>
      </c>
      <c r="E180" s="2">
        <f>100*IF(Table6[[#This Row],[Pb Simulation                           ]]&gt;0,Table6[[#This Row],[Absolute Error]]/Table6[[#This Row],[Pb Simulation                           ]],1)</f>
        <v>8.0545701928770211E-2</v>
      </c>
      <c r="F180" s="7">
        <v>0.31882690000000002</v>
      </c>
      <c r="G180" s="11">
        <v>0.31940259999999998</v>
      </c>
      <c r="H180" s="2">
        <f>ABS(Table7[[#This Row],[Pd Analytic]]-Table7[[#This Row],[Pd Simulation                           ]])</f>
        <v>5.756999999999568E-4</v>
      </c>
      <c r="I180" s="2">
        <f>100*IF(Table7[[#This Row],[Pd Analytic]]&gt;0,Table7[[#This Row],[Absolute Error]]/Table7[[#This Row],[Pd Analytic]],1)</f>
        <v>0.18024274066646823</v>
      </c>
      <c r="J180" s="8">
        <v>0.16639019999999999</v>
      </c>
      <c r="K180" s="13">
        <v>0.16705110000000001</v>
      </c>
      <c r="L180" s="2">
        <f>ABS(Table72[[#This Row],[Pd1 Simulation                          ]]-Table72[[#This Row],[Pd1 Analytic]])</f>
        <v>6.609000000000198E-4</v>
      </c>
      <c r="M180" s="2">
        <f>100*IF(Table72[[#This Row],[Pd1 Analytic]]&gt;0,Table72[[#This Row],[Pd1 Simulation                          ]]/Table72[[#This Row],[Pd1 Analytic]],1)</f>
        <v>99.60437255426632</v>
      </c>
      <c r="N180" s="9">
        <v>0.15243670000000001</v>
      </c>
      <c r="O180" s="15">
        <v>0.1523515</v>
      </c>
      <c r="P180" s="2">
        <f>ABS(Table723[[#This Row],[Pd2 Analytic]]-Table723[[#This Row],[Pd2 Simulation                          ]])</f>
        <v>8.5200000000007492E-5</v>
      </c>
      <c r="Q180" s="2">
        <f>100*IF(Table723[[#This Row],[Pd2 Analytic]]&gt;0,Table723[[#This Row],[Pd2 Simulation                          ]]/Table723[[#This Row],[Pd2 Analytic]],1)</f>
        <v>100.05592330892705</v>
      </c>
    </row>
    <row r="181" spans="1:17" x14ac:dyDescent="0.25">
      <c r="A181" s="1">
        <v>18</v>
      </c>
      <c r="B181" s="6">
        <v>0.62707740000000001</v>
      </c>
      <c r="C181" s="3">
        <v>0.62669470000000005</v>
      </c>
      <c r="D181" s="2">
        <f>ABS(Table6[[#This Row],[Pb Analytic]]-Table6[[#This Row],[Pb Simulation                           ]])</f>
        <v>3.8269999999995807E-4</v>
      </c>
      <c r="E181" s="2">
        <f>100*IF(Table6[[#This Row],[Pb Simulation                           ]]&gt;0,Table6[[#This Row],[Absolute Error]]/Table6[[#This Row],[Pb Simulation                           ]],1)</f>
        <v>6.10291488738006E-2</v>
      </c>
      <c r="F181" s="7">
        <v>0.3172874</v>
      </c>
      <c r="G181" s="11">
        <v>0.31774970000000002</v>
      </c>
      <c r="H181" s="2">
        <f>ABS(Table7[[#This Row],[Pd Analytic]]-Table7[[#This Row],[Pd Simulation                           ]])</f>
        <v>4.6230000000002658E-4</v>
      </c>
      <c r="I181" s="2">
        <f>100*IF(Table7[[#This Row],[Pd Analytic]]&gt;0,Table7[[#This Row],[Absolute Error]]/Table7[[#This Row],[Pd Analytic]],1)</f>
        <v>0.14549187615284187</v>
      </c>
      <c r="J181" s="8">
        <v>0.1655885</v>
      </c>
      <c r="K181" s="13">
        <v>0.16618469999999999</v>
      </c>
      <c r="L181" s="2">
        <f>ABS(Table72[[#This Row],[Pd1 Simulation                          ]]-Table72[[#This Row],[Pd1 Analytic]])</f>
        <v>5.9619999999999118E-4</v>
      </c>
      <c r="M181" s="2">
        <f>100*IF(Table72[[#This Row],[Pd1 Analytic]]&gt;0,Table72[[#This Row],[Pd1 Simulation                          ]]/Table72[[#This Row],[Pd1 Analytic]],1)</f>
        <v>99.641242545192185</v>
      </c>
      <c r="N181" s="9">
        <v>0.1516989</v>
      </c>
      <c r="O181" s="15">
        <v>0.15156510000000001</v>
      </c>
      <c r="P181" s="2">
        <f>ABS(Table723[[#This Row],[Pd2 Analytic]]-Table723[[#This Row],[Pd2 Simulation                          ]])</f>
        <v>1.3379999999998948E-4</v>
      </c>
      <c r="Q181" s="2">
        <f>100*IF(Table723[[#This Row],[Pd2 Analytic]]&gt;0,Table723[[#This Row],[Pd2 Simulation                          ]]/Table723[[#This Row],[Pd2 Analytic]],1)</f>
        <v>100.08827889797848</v>
      </c>
    </row>
    <row r="182" spans="1:17" x14ac:dyDescent="0.25">
      <c r="A182" s="1">
        <v>18.100000000000001</v>
      </c>
      <c r="B182" s="6">
        <v>0.62891039999999998</v>
      </c>
      <c r="C182" s="3">
        <v>0.62863800000000003</v>
      </c>
      <c r="D182" s="2">
        <f>ABS(Table6[[#This Row],[Pb Analytic]]-Table6[[#This Row],[Pb Simulation                           ]])</f>
        <v>2.7239999999995046E-4</v>
      </c>
      <c r="E182" s="2">
        <f>100*IF(Table6[[#This Row],[Pb Simulation                           ]]&gt;0,Table6[[#This Row],[Absolute Error]]/Table6[[#This Row],[Pb Simulation                           ]],1)</f>
        <v>4.3313006113422592E-2</v>
      </c>
      <c r="F182" s="7">
        <v>0.3158031</v>
      </c>
      <c r="G182" s="11">
        <v>0.31611329999999999</v>
      </c>
      <c r="H182" s="2">
        <f>ABS(Table7[[#This Row],[Pd Analytic]]-Table7[[#This Row],[Pd Simulation                           ]])</f>
        <v>3.1019999999998271E-4</v>
      </c>
      <c r="I182" s="2">
        <f>100*IF(Table7[[#This Row],[Pd Analytic]]&gt;0,Table7[[#This Row],[Absolute Error]]/Table7[[#This Row],[Pd Analytic]],1)</f>
        <v>9.8129373234211517E-2</v>
      </c>
      <c r="J182" s="8">
        <v>0.16481889999999999</v>
      </c>
      <c r="K182" s="13">
        <v>0.1653269</v>
      </c>
      <c r="L182" s="2">
        <f>ABS(Table72[[#This Row],[Pd1 Simulation                          ]]-Table72[[#This Row],[Pd1 Analytic]])</f>
        <v>5.0800000000000844E-4</v>
      </c>
      <c r="M182" s="2">
        <f>100*IF(Table72[[#This Row],[Pd1 Analytic]]&gt;0,Table72[[#This Row],[Pd1 Simulation                          ]]/Table72[[#This Row],[Pd1 Analytic]],1)</f>
        <v>99.692729979210881</v>
      </c>
      <c r="N182" s="9">
        <v>0.15098420000000001</v>
      </c>
      <c r="O182" s="15">
        <v>0.15078649999999999</v>
      </c>
      <c r="P182" s="2">
        <f>ABS(Table723[[#This Row],[Pd2 Analytic]]-Table723[[#This Row],[Pd2 Simulation                          ]])</f>
        <v>1.9770000000002286E-4</v>
      </c>
      <c r="Q182" s="2">
        <f>100*IF(Table723[[#This Row],[Pd2 Analytic]]&gt;0,Table723[[#This Row],[Pd2 Simulation                          ]]/Table723[[#This Row],[Pd2 Analytic]],1)</f>
        <v>100.13111253328384</v>
      </c>
    </row>
    <row r="183" spans="1:17" x14ac:dyDescent="0.25">
      <c r="A183" s="1">
        <v>18.2</v>
      </c>
      <c r="B183" s="6">
        <v>0.63092919999999997</v>
      </c>
      <c r="C183" s="3">
        <v>0.63056179999999995</v>
      </c>
      <c r="D183" s="2">
        <f>ABS(Table6[[#This Row],[Pb Analytic]]-Table6[[#This Row],[Pb Simulation                           ]])</f>
        <v>3.6740000000001771E-4</v>
      </c>
      <c r="E183" s="2">
        <f>100*IF(Table6[[#This Row],[Pb Simulation                           ]]&gt;0,Table6[[#This Row],[Absolute Error]]/Table6[[#This Row],[Pb Simulation                           ]],1)</f>
        <v>5.8231573368298331E-2</v>
      </c>
      <c r="F183" s="7">
        <v>0.31405539999999998</v>
      </c>
      <c r="G183" s="11">
        <v>0.31449319999999997</v>
      </c>
      <c r="H183" s="2">
        <f>ABS(Table7[[#This Row],[Pd Analytic]]-Table7[[#This Row],[Pd Simulation                           ]])</f>
        <v>4.377999999999882E-4</v>
      </c>
      <c r="I183" s="2">
        <f>100*IF(Table7[[#This Row],[Pd Analytic]]&gt;0,Table7[[#This Row],[Absolute Error]]/Table7[[#This Row],[Pd Analytic]],1)</f>
        <v>0.13920809734518527</v>
      </c>
      <c r="J183" s="8">
        <v>0.16389090000000001</v>
      </c>
      <c r="K183" s="13">
        <v>0.1644776</v>
      </c>
      <c r="L183" s="2">
        <f>ABS(Table72[[#This Row],[Pd1 Simulation                          ]]-Table72[[#This Row],[Pd1 Analytic]])</f>
        <v>5.8669999999999556E-4</v>
      </c>
      <c r="M183" s="2">
        <f>100*IF(Table72[[#This Row],[Pd1 Analytic]]&gt;0,Table72[[#This Row],[Pd1 Simulation                          ]]/Table72[[#This Row],[Pd1 Analytic]],1)</f>
        <v>99.643294892435208</v>
      </c>
      <c r="N183" s="9">
        <v>0.15016450000000001</v>
      </c>
      <c r="O183" s="15">
        <v>0.1500155</v>
      </c>
      <c r="P183" s="2">
        <f>ABS(Table723[[#This Row],[Pd2 Analytic]]-Table723[[#This Row],[Pd2 Simulation                          ]])</f>
        <v>1.4900000000001024E-4</v>
      </c>
      <c r="Q183" s="2">
        <f>100*IF(Table723[[#This Row],[Pd2 Analytic]]&gt;0,Table723[[#This Row],[Pd2 Simulation                          ]]/Table723[[#This Row],[Pd2 Analytic]],1)</f>
        <v>100.09932306994943</v>
      </c>
    </row>
    <row r="184" spans="1:17" x14ac:dyDescent="0.25">
      <c r="A184" s="1">
        <v>18.3</v>
      </c>
      <c r="B184" s="6">
        <v>0.63274399999999997</v>
      </c>
      <c r="C184" s="3">
        <v>0.63246619999999998</v>
      </c>
      <c r="D184" s="2">
        <f>ABS(Table6[[#This Row],[Pb Analytic]]-Table6[[#This Row],[Pb Simulation                           ]])</f>
        <v>2.7779999999999472E-4</v>
      </c>
      <c r="E184" s="2">
        <f>100*IF(Table6[[#This Row],[Pb Simulation                           ]]&gt;0,Table6[[#This Row],[Absolute Error]]/Table6[[#This Row],[Pb Simulation                           ]],1)</f>
        <v>4.3904011733022316E-2</v>
      </c>
      <c r="F184" s="7">
        <v>0.31250889999999998</v>
      </c>
      <c r="G184" s="11">
        <v>0.31288899999999997</v>
      </c>
      <c r="H184" s="2">
        <f>ABS(Table7[[#This Row],[Pd Analytic]]-Table7[[#This Row],[Pd Simulation                           ]])</f>
        <v>3.8009999999999433E-4</v>
      </c>
      <c r="I184" s="2">
        <f>100*IF(Table7[[#This Row],[Pd Analytic]]&gt;0,Table7[[#This Row],[Absolute Error]]/Table7[[#This Row],[Pd Analytic]],1)</f>
        <v>0.12148078072415278</v>
      </c>
      <c r="J184" s="8">
        <v>0.16310649999999999</v>
      </c>
      <c r="K184" s="13">
        <v>0.1636368</v>
      </c>
      <c r="L184" s="2">
        <f>ABS(Table72[[#This Row],[Pd1 Simulation                          ]]-Table72[[#This Row],[Pd1 Analytic]])</f>
        <v>5.3030000000001132E-4</v>
      </c>
      <c r="M184" s="2">
        <f>100*IF(Table72[[#This Row],[Pd1 Analytic]]&gt;0,Table72[[#This Row],[Pd1 Simulation                          ]]/Table72[[#This Row],[Pd1 Analytic]],1)</f>
        <v>99.675928641968056</v>
      </c>
      <c r="N184" s="9">
        <v>0.14940239999999999</v>
      </c>
      <c r="O184" s="15">
        <v>0.1492522</v>
      </c>
      <c r="P184" s="2">
        <f>ABS(Table723[[#This Row],[Pd2 Analytic]]-Table723[[#This Row],[Pd2 Simulation                          ]])</f>
        <v>1.5019999999998923E-4</v>
      </c>
      <c r="Q184" s="2">
        <f>100*IF(Table723[[#This Row],[Pd2 Analytic]]&gt;0,Table723[[#This Row],[Pd2 Simulation                          ]]/Table723[[#This Row],[Pd2 Analytic]],1)</f>
        <v>100.10063503251543</v>
      </c>
    </row>
    <row r="185" spans="1:17" x14ac:dyDescent="0.25">
      <c r="A185" s="1">
        <v>18.399999999999999</v>
      </c>
      <c r="B185" s="6">
        <v>0.63470320000000002</v>
      </c>
      <c r="C185" s="3">
        <v>0.63435160000000002</v>
      </c>
      <c r="D185" s="2">
        <f>ABS(Table6[[#This Row],[Pb Analytic]]-Table6[[#This Row],[Pb Simulation                           ]])</f>
        <v>3.5160000000000746E-4</v>
      </c>
      <c r="E185" s="2">
        <f>100*IF(Table6[[#This Row],[Pb Simulation                           ]]&gt;0,Table6[[#This Row],[Absolute Error]]/Table6[[#This Row],[Pb Simulation                           ]],1)</f>
        <v>5.5395970904197026E-2</v>
      </c>
      <c r="F185" s="7">
        <v>0.31078159999999999</v>
      </c>
      <c r="G185" s="11">
        <v>0.31130059999999998</v>
      </c>
      <c r="H185" s="2">
        <f>ABS(Table7[[#This Row],[Pd Analytic]]-Table7[[#This Row],[Pd Simulation                           ]])</f>
        <v>5.1899999999999169E-4</v>
      </c>
      <c r="I185" s="2">
        <f>100*IF(Table7[[#This Row],[Pd Analytic]]&gt;0,Table7[[#This Row],[Absolute Error]]/Table7[[#This Row],[Pd Analytic]],1)</f>
        <v>0.16671988425335246</v>
      </c>
      <c r="J185" s="8">
        <v>0.16225829999999999</v>
      </c>
      <c r="K185" s="13">
        <v>0.16280420000000001</v>
      </c>
      <c r="L185" s="2">
        <f>ABS(Table72[[#This Row],[Pd1 Simulation                          ]]-Table72[[#This Row],[Pd1 Analytic]])</f>
        <v>5.4590000000001582E-4</v>
      </c>
      <c r="M185" s="2">
        <f>100*IF(Table72[[#This Row],[Pd1 Analytic]]&gt;0,Table72[[#This Row],[Pd1 Simulation                          ]]/Table72[[#This Row],[Pd1 Analytic]],1)</f>
        <v>99.66468924020387</v>
      </c>
      <c r="N185" s="9">
        <v>0.1485233</v>
      </c>
      <c r="O185" s="15">
        <v>0.1484964</v>
      </c>
      <c r="P185" s="2">
        <f>ABS(Table723[[#This Row],[Pd2 Analytic]]-Table723[[#This Row],[Pd2 Simulation                          ]])</f>
        <v>2.6899999999996371E-5</v>
      </c>
      <c r="Q185" s="2">
        <f>100*IF(Table723[[#This Row],[Pd2 Analytic]]&gt;0,Table723[[#This Row],[Pd2 Simulation                          ]]/Table723[[#This Row],[Pd2 Analytic]],1)</f>
        <v>100.01811491726397</v>
      </c>
    </row>
    <row r="186" spans="1:17" x14ac:dyDescent="0.25">
      <c r="A186" s="1">
        <v>18.5</v>
      </c>
      <c r="B186" s="6">
        <v>0.63662240000000003</v>
      </c>
      <c r="C186" s="3">
        <v>0.63621819999999996</v>
      </c>
      <c r="D186" s="2">
        <f>ABS(Table6[[#This Row],[Pb Analytic]]-Table6[[#This Row],[Pb Simulation                           ]])</f>
        <v>4.0420000000007672E-4</v>
      </c>
      <c r="E186" s="2">
        <f>100*IF(Table6[[#This Row],[Pb Simulation                           ]]&gt;0,Table6[[#This Row],[Absolute Error]]/Table6[[#This Row],[Pb Simulation                           ]],1)</f>
        <v>6.3491325470180868E-2</v>
      </c>
      <c r="F186" s="7">
        <v>0.30931710000000001</v>
      </c>
      <c r="G186" s="11">
        <v>0.3097278</v>
      </c>
      <c r="H186" s="2">
        <f>ABS(Table7[[#This Row],[Pd Analytic]]-Table7[[#This Row],[Pd Simulation                           ]])</f>
        <v>4.1069999999998608E-4</v>
      </c>
      <c r="I186" s="2">
        <f>100*IF(Table7[[#This Row],[Pd Analytic]]&gt;0,Table7[[#This Row],[Absolute Error]]/Table7[[#This Row],[Pd Analytic]],1)</f>
        <v>0.13260030258826816</v>
      </c>
      <c r="J186" s="8">
        <v>0.16149140000000001</v>
      </c>
      <c r="K186" s="13">
        <v>0.16197980000000001</v>
      </c>
      <c r="L186" s="2">
        <f>ABS(Table72[[#This Row],[Pd1 Simulation                          ]]-Table72[[#This Row],[Pd1 Analytic]])</f>
        <v>4.8839999999999995E-4</v>
      </c>
      <c r="M186" s="2">
        <f>100*IF(Table72[[#This Row],[Pd1 Analytic]]&gt;0,Table72[[#This Row],[Pd1 Simulation                          ]]/Table72[[#This Row],[Pd1 Analytic]],1)</f>
        <v>99.698480921695179</v>
      </c>
      <c r="N186" s="9">
        <v>0.1478257</v>
      </c>
      <c r="O186" s="15">
        <v>0.14774789999999999</v>
      </c>
      <c r="P186" s="2">
        <f>ABS(Table723[[#This Row],[Pd2 Analytic]]-Table723[[#This Row],[Pd2 Simulation                          ]])</f>
        <v>7.7800000000016745E-5</v>
      </c>
      <c r="Q186" s="2">
        <f>100*IF(Table723[[#This Row],[Pd2 Analytic]]&gt;0,Table723[[#This Row],[Pd2 Simulation                          ]]/Table723[[#This Row],[Pd2 Analytic]],1)</f>
        <v>100.05265726281051</v>
      </c>
    </row>
    <row r="187" spans="1:17" x14ac:dyDescent="0.25">
      <c r="A187" s="1">
        <v>18.600000000000001</v>
      </c>
      <c r="B187" s="6">
        <v>0.63854719999999998</v>
      </c>
      <c r="C187" s="3">
        <v>0.63806629999999998</v>
      </c>
      <c r="D187" s="2">
        <f>ABS(Table6[[#This Row],[Pb Analytic]]-Table6[[#This Row],[Pb Simulation                           ]])</f>
        <v>4.8090000000000632E-4</v>
      </c>
      <c r="E187" s="2">
        <f>100*IF(Table6[[#This Row],[Pb Simulation                           ]]&gt;0,Table6[[#This Row],[Absolute Error]]/Table6[[#This Row],[Pb Simulation                           ]],1)</f>
        <v>7.5311582291803375E-2</v>
      </c>
      <c r="F187" s="7">
        <v>0.30767070000000002</v>
      </c>
      <c r="G187" s="11">
        <v>0.30817030000000001</v>
      </c>
      <c r="H187" s="2">
        <f>ABS(Table7[[#This Row],[Pd Analytic]]-Table7[[#This Row],[Pd Simulation                           ]])</f>
        <v>4.9959999999998894E-4</v>
      </c>
      <c r="I187" s="2">
        <f>100*IF(Table7[[#This Row],[Pd Analytic]]&gt;0,Table7[[#This Row],[Absolute Error]]/Table7[[#This Row],[Pd Analytic]],1)</f>
        <v>0.16211815350148567</v>
      </c>
      <c r="J187" s="8">
        <v>0.16058829999999999</v>
      </c>
      <c r="K187" s="13">
        <v>0.16116349999999999</v>
      </c>
      <c r="L187" s="2">
        <f>ABS(Table72[[#This Row],[Pd1 Simulation                          ]]-Table72[[#This Row],[Pd1 Analytic]])</f>
        <v>5.7519999999999794E-4</v>
      </c>
      <c r="M187" s="2">
        <f>100*IF(Table72[[#This Row],[Pd1 Analytic]]&gt;0,Table72[[#This Row],[Pd1 Simulation                          ]]/Table72[[#This Row],[Pd1 Analytic]],1)</f>
        <v>99.643095365886197</v>
      </c>
      <c r="N187" s="9">
        <v>0.1470824</v>
      </c>
      <c r="O187" s="15">
        <v>0.14700669999999999</v>
      </c>
      <c r="P187" s="2">
        <f>ABS(Table723[[#This Row],[Pd2 Analytic]]-Table723[[#This Row],[Pd2 Simulation                          ]])</f>
        <v>7.5700000000011869E-5</v>
      </c>
      <c r="Q187" s="2">
        <f>100*IF(Table723[[#This Row],[Pd2 Analytic]]&gt;0,Table723[[#This Row],[Pd2 Simulation                          ]]/Table723[[#This Row],[Pd2 Analytic]],1)</f>
        <v>100.05149425162256</v>
      </c>
    </row>
    <row r="188" spans="1:17" x14ac:dyDescent="0.25">
      <c r="A188" s="1">
        <v>18.7</v>
      </c>
      <c r="B188" s="6">
        <v>0.64054129999999998</v>
      </c>
      <c r="C188" s="3">
        <v>0.63989620000000003</v>
      </c>
      <c r="D188" s="2">
        <f>ABS(Table6[[#This Row],[Pb Analytic]]-Table6[[#This Row],[Pb Simulation                           ]])</f>
        <v>6.4509999999995404E-4</v>
      </c>
      <c r="E188" s="2">
        <f>100*IF(Table6[[#This Row],[Pb Simulation                           ]]&gt;0,Table6[[#This Row],[Absolute Error]]/Table6[[#This Row],[Pb Simulation                           ]],1)</f>
        <v>0.1007116949367596</v>
      </c>
      <c r="F188" s="7">
        <v>0.30598370000000003</v>
      </c>
      <c r="G188" s="11">
        <v>0.30662790000000001</v>
      </c>
      <c r="H188" s="2">
        <f>ABS(Table7[[#This Row],[Pd Analytic]]-Table7[[#This Row],[Pd Simulation                           ]])</f>
        <v>6.4419999999998367E-4</v>
      </c>
      <c r="I188" s="2">
        <f>100*IF(Table7[[#This Row],[Pd Analytic]]&gt;0,Table7[[#This Row],[Absolute Error]]/Table7[[#This Row],[Pd Analytic]],1)</f>
        <v>0.21009177573207907</v>
      </c>
      <c r="J188" s="8">
        <v>0.159717</v>
      </c>
      <c r="K188" s="13">
        <v>0.1603552</v>
      </c>
      <c r="L188" s="2">
        <f>ABS(Table72[[#This Row],[Pd1 Simulation                          ]]-Table72[[#This Row],[Pd1 Analytic]])</f>
        <v>6.3820000000000543E-4</v>
      </c>
      <c r="M188" s="2">
        <f>100*IF(Table72[[#This Row],[Pd1 Analytic]]&gt;0,Table72[[#This Row],[Pd1 Simulation                          ]]/Table72[[#This Row],[Pd1 Analytic]],1)</f>
        <v>99.602008541038884</v>
      </c>
      <c r="N188" s="9">
        <v>0.1462667</v>
      </c>
      <c r="O188" s="15">
        <v>0.14627270000000001</v>
      </c>
      <c r="P188" s="2">
        <f>ABS(Table723[[#This Row],[Pd2 Analytic]]-Table723[[#This Row],[Pd2 Simulation                          ]])</f>
        <v>6.0000000000060005E-6</v>
      </c>
      <c r="Q188" s="2">
        <f>100*IF(Table723[[#This Row],[Pd2 Analytic]]&gt;0,Table723[[#This Row],[Pd2 Simulation                          ]]/Table723[[#This Row],[Pd2 Analytic]],1)</f>
        <v>99.995898072572658</v>
      </c>
    </row>
    <row r="189" spans="1:17" x14ac:dyDescent="0.25">
      <c r="A189" s="1">
        <v>18.8</v>
      </c>
      <c r="B189" s="6">
        <v>0.64200889999999999</v>
      </c>
      <c r="C189" s="3">
        <v>0.6417081</v>
      </c>
      <c r="D189" s="2">
        <f>ABS(Table6[[#This Row],[Pb Analytic]]-Table6[[#This Row],[Pb Simulation                           ]])</f>
        <v>3.0079999999998996E-4</v>
      </c>
      <c r="E189" s="2">
        <f>100*IF(Table6[[#This Row],[Pb Simulation                           ]]&gt;0,Table6[[#This Row],[Absolute Error]]/Table6[[#This Row],[Pb Simulation                           ]],1)</f>
        <v>4.6852933035661966E-2</v>
      </c>
      <c r="F189" s="7">
        <v>0.30482480000000001</v>
      </c>
      <c r="G189" s="11">
        <v>0.30510039999999999</v>
      </c>
      <c r="H189" s="2">
        <f>ABS(Table7[[#This Row],[Pd Analytic]]-Table7[[#This Row],[Pd Simulation                           ]])</f>
        <v>2.7559999999998697E-4</v>
      </c>
      <c r="I189" s="2">
        <f>100*IF(Table7[[#This Row],[Pd Analytic]]&gt;0,Table7[[#This Row],[Absolute Error]]/Table7[[#This Row],[Pd Analytic]],1)</f>
        <v>9.0330920575648857E-2</v>
      </c>
      <c r="J189" s="8">
        <v>0.15905710000000001</v>
      </c>
      <c r="K189" s="13">
        <v>0.15955469999999999</v>
      </c>
      <c r="L189" s="2">
        <f>ABS(Table72[[#This Row],[Pd1 Simulation                          ]]-Table72[[#This Row],[Pd1 Analytic]])</f>
        <v>4.9759999999998694E-4</v>
      </c>
      <c r="M189" s="2">
        <f>100*IF(Table72[[#This Row],[Pd1 Analytic]]&gt;0,Table72[[#This Row],[Pd1 Simulation                          ]]/Table72[[#This Row],[Pd1 Analytic]],1)</f>
        <v>99.68813203246286</v>
      </c>
      <c r="N189" s="9">
        <v>0.1457677</v>
      </c>
      <c r="O189" s="15">
        <v>0.1455457</v>
      </c>
      <c r="P189" s="2">
        <f>ABS(Table723[[#This Row],[Pd2 Analytic]]-Table723[[#This Row],[Pd2 Simulation                          ]])</f>
        <v>2.2199999999999998E-4</v>
      </c>
      <c r="Q189" s="2">
        <f>100*IF(Table723[[#This Row],[Pd2 Analytic]]&gt;0,Table723[[#This Row],[Pd2 Simulation                          ]]/Table723[[#This Row],[Pd2 Analytic]],1)</f>
        <v>100.1525294117243</v>
      </c>
    </row>
    <row r="190" spans="1:17" x14ac:dyDescent="0.25">
      <c r="A190" s="1">
        <v>18.899999999999999</v>
      </c>
      <c r="B190" s="6">
        <v>0.64371769999999995</v>
      </c>
      <c r="C190" s="3">
        <v>0.64350229999999997</v>
      </c>
      <c r="D190" s="2">
        <f>ABS(Table6[[#This Row],[Pb Analytic]]-Table6[[#This Row],[Pb Simulation                           ]])</f>
        <v>2.1539999999997672E-4</v>
      </c>
      <c r="E190" s="2">
        <f>100*IF(Table6[[#This Row],[Pb Simulation                           ]]&gt;0,Table6[[#This Row],[Absolute Error]]/Table6[[#This Row],[Pb Simulation                           ]],1)</f>
        <v>3.3461873116115454E-2</v>
      </c>
      <c r="F190" s="7">
        <v>0.3033362</v>
      </c>
      <c r="G190" s="11">
        <v>0.30358770000000002</v>
      </c>
      <c r="H190" s="2">
        <f>ABS(Table7[[#This Row],[Pd Analytic]]-Table7[[#This Row],[Pd Simulation                           ]])</f>
        <v>2.515000000000156E-4</v>
      </c>
      <c r="I190" s="2">
        <f>100*IF(Table7[[#This Row],[Pd Analytic]]&gt;0,Table7[[#This Row],[Absolute Error]]/Table7[[#This Row],[Pd Analytic]],1)</f>
        <v>8.2842618459185127E-2</v>
      </c>
      <c r="J190" s="8">
        <v>0.15841549999999999</v>
      </c>
      <c r="K190" s="13">
        <v>0.15876190000000001</v>
      </c>
      <c r="L190" s="2">
        <f>ABS(Table72[[#This Row],[Pd1 Simulation                          ]]-Table72[[#This Row],[Pd1 Analytic]])</f>
        <v>3.4640000000002447E-4</v>
      </c>
      <c r="M190" s="2">
        <f>100*IF(Table72[[#This Row],[Pd1 Analytic]]&gt;0,Table72[[#This Row],[Pd1 Simulation                          ]]/Table72[[#This Row],[Pd1 Analytic]],1)</f>
        <v>99.781811631128107</v>
      </c>
      <c r="N190" s="9">
        <v>0.14492070000000001</v>
      </c>
      <c r="O190" s="15">
        <v>0.1448258</v>
      </c>
      <c r="P190" s="2">
        <f>ABS(Table723[[#This Row],[Pd2 Analytic]]-Table723[[#This Row],[Pd2 Simulation                          ]])</f>
        <v>9.4900000000008866E-5</v>
      </c>
      <c r="Q190" s="2">
        <f>100*IF(Table723[[#This Row],[Pd2 Analytic]]&gt;0,Table723[[#This Row],[Pd2 Simulation                          ]]/Table723[[#This Row],[Pd2 Analytic]],1)</f>
        <v>100.06552699864251</v>
      </c>
    </row>
    <row r="191" spans="1:17" x14ac:dyDescent="0.25">
      <c r="A191" s="1">
        <v>19</v>
      </c>
      <c r="B191" s="6">
        <v>0.64580899999999997</v>
      </c>
      <c r="C191" s="3">
        <v>0.64527900000000005</v>
      </c>
      <c r="D191" s="2">
        <f>ABS(Table6[[#This Row],[Pb Analytic]]-Table6[[#This Row],[Pb Simulation                           ]])</f>
        <v>5.2999999999991942E-4</v>
      </c>
      <c r="E191" s="2">
        <f>100*IF(Table6[[#This Row],[Pb Simulation                           ]]&gt;0,Table6[[#This Row],[Absolute Error]]/Table6[[#This Row],[Pb Simulation                           ]],1)</f>
        <v>8.2067608224710306E-2</v>
      </c>
      <c r="F191" s="7">
        <v>0.30167280000000002</v>
      </c>
      <c r="G191" s="11">
        <v>0.30208940000000001</v>
      </c>
      <c r="H191" s="2">
        <f>ABS(Table7[[#This Row],[Pd Analytic]]-Table7[[#This Row],[Pd Simulation                           ]])</f>
        <v>4.165999999999892E-4</v>
      </c>
      <c r="I191" s="2">
        <f>100*IF(Table7[[#This Row],[Pd Analytic]]&gt;0,Table7[[#This Row],[Absolute Error]]/Table7[[#This Row],[Pd Analytic]],1)</f>
        <v>0.13790619598039164</v>
      </c>
      <c r="J191" s="8">
        <v>0.1574381</v>
      </c>
      <c r="K191" s="13">
        <v>0.1579768</v>
      </c>
      <c r="L191" s="2">
        <f>ABS(Table72[[#This Row],[Pd1 Simulation                          ]]-Table72[[#This Row],[Pd1 Analytic]])</f>
        <v>5.3870000000000307E-4</v>
      </c>
      <c r="M191" s="2">
        <f>100*IF(Table72[[#This Row],[Pd1 Analytic]]&gt;0,Table72[[#This Row],[Pd1 Simulation                          ]]/Table72[[#This Row],[Pd1 Analytic]],1)</f>
        <v>99.659000562107849</v>
      </c>
      <c r="N191" s="9">
        <v>0.14423469999999999</v>
      </c>
      <c r="O191" s="15">
        <v>0.14411260000000001</v>
      </c>
      <c r="P191" s="2">
        <f>ABS(Table723[[#This Row],[Pd2 Analytic]]-Table723[[#This Row],[Pd2 Simulation                          ]])</f>
        <v>1.2209999999998611E-4</v>
      </c>
      <c r="Q191" s="2">
        <f>100*IF(Table723[[#This Row],[Pd2 Analytic]]&gt;0,Table723[[#This Row],[Pd2 Simulation                          ]]/Table723[[#This Row],[Pd2 Analytic]],1)</f>
        <v>100.08472541609822</v>
      </c>
    </row>
    <row r="192" spans="1:17" x14ac:dyDescent="0.25">
      <c r="A192" s="1">
        <v>19.100000000000001</v>
      </c>
      <c r="B192" s="6">
        <v>0.64764540000000004</v>
      </c>
      <c r="C192" s="3">
        <v>0.64703849999999996</v>
      </c>
      <c r="D192" s="2">
        <f>ABS(Table6[[#This Row],[Pb Analytic]]-Table6[[#This Row],[Pb Simulation                           ]])</f>
        <v>6.0690000000007682E-4</v>
      </c>
      <c r="E192" s="2">
        <f>100*IF(Table6[[#This Row],[Pb Simulation                           ]]&gt;0,Table6[[#This Row],[Absolute Error]]/Table6[[#This Row],[Pb Simulation                           ]],1)</f>
        <v>9.370868688329706E-2</v>
      </c>
      <c r="F192" s="7">
        <v>0.30000369999999998</v>
      </c>
      <c r="G192" s="11">
        <v>0.30060550000000003</v>
      </c>
      <c r="H192" s="2">
        <f>ABS(Table7[[#This Row],[Pd Analytic]]-Table7[[#This Row],[Pd Simulation                           ]])</f>
        <v>6.0180000000004119E-4</v>
      </c>
      <c r="I192" s="2">
        <f>100*IF(Table7[[#This Row],[Pd Analytic]]&gt;0,Table7[[#This Row],[Absolute Error]]/Table7[[#This Row],[Pd Analytic]],1)</f>
        <v>0.200195937865422</v>
      </c>
      <c r="J192" s="8">
        <v>0.1565955</v>
      </c>
      <c r="K192" s="13">
        <v>0.15719920000000001</v>
      </c>
      <c r="L192" s="2">
        <f>ABS(Table72[[#This Row],[Pd1 Simulation                          ]]-Table72[[#This Row],[Pd1 Analytic]])</f>
        <v>6.0370000000001256E-4</v>
      </c>
      <c r="M192" s="2">
        <f>100*IF(Table72[[#This Row],[Pd1 Analytic]]&gt;0,Table72[[#This Row],[Pd1 Simulation                          ]]/Table72[[#This Row],[Pd1 Analytic]],1)</f>
        <v>99.615964966742823</v>
      </c>
      <c r="N192" s="9">
        <v>0.14340820000000001</v>
      </c>
      <c r="O192" s="15">
        <v>0.14340629999999999</v>
      </c>
      <c r="P192" s="2">
        <f>ABS(Table723[[#This Row],[Pd2 Analytic]]-Table723[[#This Row],[Pd2 Simulation                          ]])</f>
        <v>1.9000000000268802E-6</v>
      </c>
      <c r="Q192" s="2">
        <f>100*IF(Table723[[#This Row],[Pd2 Analytic]]&gt;0,Table723[[#This Row],[Pd2 Simulation                          ]]/Table723[[#This Row],[Pd2 Analytic]],1)</f>
        <v>100.0013249069253</v>
      </c>
    </row>
    <row r="193" spans="1:17" x14ac:dyDescent="0.25">
      <c r="A193" s="1">
        <v>19.2</v>
      </c>
      <c r="B193" s="6">
        <v>0.6493449</v>
      </c>
      <c r="C193" s="3">
        <v>0.64878100000000005</v>
      </c>
      <c r="D193" s="2">
        <f>ABS(Table6[[#This Row],[Pb Analytic]]-Table6[[#This Row],[Pb Simulation                           ]])</f>
        <v>5.6389999999995055E-4</v>
      </c>
      <c r="E193" s="2">
        <f>100*IF(Table6[[#This Row],[Pb Simulation                           ]]&gt;0,Table6[[#This Row],[Absolute Error]]/Table6[[#This Row],[Pb Simulation                           ]],1)</f>
        <v>8.6841368893472562E-2</v>
      </c>
      <c r="F193" s="7">
        <v>0.29848570000000002</v>
      </c>
      <c r="G193" s="11">
        <v>0.2991357</v>
      </c>
      <c r="H193" s="2">
        <f>ABS(Table7[[#This Row],[Pd Analytic]]-Table7[[#This Row],[Pd Simulation                           ]])</f>
        <v>6.4999999999998392E-4</v>
      </c>
      <c r="I193" s="2">
        <f>100*IF(Table7[[#This Row],[Pd Analytic]]&gt;0,Table7[[#This Row],[Absolute Error]]/Table7[[#This Row],[Pd Analytic]],1)</f>
        <v>0.21729268689761333</v>
      </c>
      <c r="J193" s="8">
        <v>0.15581390000000001</v>
      </c>
      <c r="K193" s="13">
        <v>0.15642900000000001</v>
      </c>
      <c r="L193" s="2">
        <f>ABS(Table72[[#This Row],[Pd1 Simulation                          ]]-Table72[[#This Row],[Pd1 Analytic]])</f>
        <v>6.1510000000000731E-4</v>
      </c>
      <c r="M193" s="2">
        <f>100*IF(Table72[[#This Row],[Pd1 Analytic]]&gt;0,Table72[[#This Row],[Pd1 Simulation                          ]]/Table72[[#This Row],[Pd1 Analytic]],1)</f>
        <v>99.606786465425202</v>
      </c>
      <c r="N193" s="9">
        <v>0.14267179999999999</v>
      </c>
      <c r="O193" s="15">
        <v>0.14270669999999999</v>
      </c>
      <c r="P193" s="2">
        <f>ABS(Table723[[#This Row],[Pd2 Analytic]]-Table723[[#This Row],[Pd2 Simulation                          ]])</f>
        <v>3.4900000000004372E-5</v>
      </c>
      <c r="Q193" s="2">
        <f>100*IF(Table723[[#This Row],[Pd2 Analytic]]&gt;0,Table723[[#This Row],[Pd2 Simulation                          ]]/Table723[[#This Row],[Pd2 Analytic]],1)</f>
        <v>99.975544245645082</v>
      </c>
    </row>
    <row r="194" spans="1:17" x14ac:dyDescent="0.25">
      <c r="A194" s="1">
        <v>19.3</v>
      </c>
      <c r="B194" s="6">
        <v>0.65086480000000002</v>
      </c>
      <c r="C194" s="3">
        <v>0.65050680000000005</v>
      </c>
      <c r="D194" s="2">
        <f>ABS(Table6[[#This Row],[Pb Analytic]]-Table6[[#This Row],[Pb Simulation                           ]])</f>
        <v>3.5799999999996945E-4</v>
      </c>
      <c r="E194" s="2">
        <f>100*IF(Table6[[#This Row],[Pb Simulation                           ]]&gt;0,Table6[[#This Row],[Absolute Error]]/Table6[[#This Row],[Pb Simulation                           ]],1)</f>
        <v>5.500374271276761E-2</v>
      </c>
      <c r="F194" s="7">
        <v>0.29730990000000002</v>
      </c>
      <c r="G194" s="11">
        <v>0.29767969999999999</v>
      </c>
      <c r="H194" s="2">
        <f>ABS(Table7[[#This Row],[Pd Analytic]]-Table7[[#This Row],[Pd Simulation                           ]])</f>
        <v>3.697999999999757E-4</v>
      </c>
      <c r="I194" s="2">
        <f>100*IF(Table7[[#This Row],[Pd Analytic]]&gt;0,Table7[[#This Row],[Absolute Error]]/Table7[[#This Row],[Pd Analytic]],1)</f>
        <v>0.12422748343268812</v>
      </c>
      <c r="J194" s="8">
        <v>0.1552048</v>
      </c>
      <c r="K194" s="13">
        <v>0.1556661</v>
      </c>
      <c r="L194" s="2">
        <f>ABS(Table72[[#This Row],[Pd1 Simulation                          ]]-Table72[[#This Row],[Pd1 Analytic]])</f>
        <v>4.6129999999999782E-4</v>
      </c>
      <c r="M194" s="2">
        <f>100*IF(Table72[[#This Row],[Pd1 Analytic]]&gt;0,Table72[[#This Row],[Pd1 Simulation                          ]]/Table72[[#This Row],[Pd1 Analytic]],1)</f>
        <v>99.703660591483953</v>
      </c>
      <c r="N194" s="9">
        <v>0.14210510000000001</v>
      </c>
      <c r="O194" s="15">
        <v>0.14201369999999999</v>
      </c>
      <c r="P194" s="2">
        <f>ABS(Table723[[#This Row],[Pd2 Analytic]]-Table723[[#This Row],[Pd2 Simulation                          ]])</f>
        <v>9.1400000000019244E-5</v>
      </c>
      <c r="Q194" s="2">
        <f>100*IF(Table723[[#This Row],[Pd2 Analytic]]&gt;0,Table723[[#This Row],[Pd2 Simulation                          ]]/Table723[[#This Row],[Pd2 Analytic]],1)</f>
        <v>100.06435998780401</v>
      </c>
    </row>
    <row r="195" spans="1:17" x14ac:dyDescent="0.25">
      <c r="A195" s="1">
        <v>19.399999999999999</v>
      </c>
      <c r="B195" s="6">
        <v>0.65267129999999995</v>
      </c>
      <c r="C195" s="3">
        <v>0.65221609999999997</v>
      </c>
      <c r="D195" s="2">
        <f>ABS(Table6[[#This Row],[Pb Analytic]]-Table6[[#This Row],[Pb Simulation                           ]])</f>
        <v>4.5519999999998895E-4</v>
      </c>
      <c r="E195" s="2">
        <f>100*IF(Table6[[#This Row],[Pb Simulation                           ]]&gt;0,Table6[[#This Row],[Absolute Error]]/Table6[[#This Row],[Pb Simulation                           ]],1)</f>
        <v>6.9744142265791217E-2</v>
      </c>
      <c r="F195" s="7">
        <v>0.29574620000000001</v>
      </c>
      <c r="G195" s="11">
        <v>0.29623759999999999</v>
      </c>
      <c r="H195" s="2">
        <f>ABS(Table7[[#This Row],[Pd Analytic]]-Table7[[#This Row],[Pd Simulation                           ]])</f>
        <v>4.9139999999997519E-4</v>
      </c>
      <c r="I195" s="2">
        <f>100*IF(Table7[[#This Row],[Pd Analytic]]&gt;0,Table7[[#This Row],[Absolute Error]]/Table7[[#This Row],[Pd Analytic]],1)</f>
        <v>0.16588036089948582</v>
      </c>
      <c r="J195" s="8">
        <v>0.15444849999999999</v>
      </c>
      <c r="K195" s="13">
        <v>0.1549104</v>
      </c>
      <c r="L195" s="2">
        <f>ABS(Table72[[#This Row],[Pd1 Simulation                          ]]-Table72[[#This Row],[Pd1 Analytic]])</f>
        <v>4.6190000000001508E-4</v>
      </c>
      <c r="M195" s="2">
        <f>100*IF(Table72[[#This Row],[Pd1 Analytic]]&gt;0,Table72[[#This Row],[Pd1 Simulation                          ]]/Table72[[#This Row],[Pd1 Analytic]],1)</f>
        <v>99.701827637137328</v>
      </c>
      <c r="N195" s="9">
        <v>0.1412977</v>
      </c>
      <c r="O195" s="15">
        <v>0.14132719999999999</v>
      </c>
      <c r="P195" s="2">
        <f>ABS(Table723[[#This Row],[Pd2 Analytic]]-Table723[[#This Row],[Pd2 Simulation                          ]])</f>
        <v>2.9499999999987869E-5</v>
      </c>
      <c r="Q195" s="2">
        <f>100*IF(Table723[[#This Row],[Pd2 Analytic]]&gt;0,Table723[[#This Row],[Pd2 Simulation                          ]]/Table723[[#This Row],[Pd2 Analytic]],1)</f>
        <v>99.979126452657383</v>
      </c>
    </row>
    <row r="196" spans="1:17" x14ac:dyDescent="0.25">
      <c r="A196" s="1">
        <v>19.5</v>
      </c>
      <c r="B196" s="6">
        <v>0.65435719999999997</v>
      </c>
      <c r="C196" s="3">
        <v>0.65390899999999996</v>
      </c>
      <c r="D196" s="2">
        <f>ABS(Table6[[#This Row],[Pb Analytic]]-Table6[[#This Row],[Pb Simulation                           ]])</f>
        <v>4.482000000000097E-4</v>
      </c>
      <c r="E196" s="2">
        <f>100*IF(Table6[[#This Row],[Pb Simulation                           ]]&gt;0,Table6[[#This Row],[Absolute Error]]/Table6[[#This Row],[Pb Simulation                           ]],1)</f>
        <v>6.849469983672675E-2</v>
      </c>
      <c r="F196" s="7">
        <v>0.29433910000000002</v>
      </c>
      <c r="G196" s="11">
        <v>0.29480889999999998</v>
      </c>
      <c r="H196" s="2">
        <f>ABS(Table7[[#This Row],[Pd Analytic]]-Table7[[#This Row],[Pd Simulation                           ]])</f>
        <v>4.6979999999996469E-4</v>
      </c>
      <c r="I196" s="2">
        <f>100*IF(Table7[[#This Row],[Pd Analytic]]&gt;0,Table7[[#This Row],[Absolute Error]]/Table7[[#This Row],[Pd Analytic]],1)</f>
        <v>0.1593574685160335</v>
      </c>
      <c r="J196" s="8">
        <v>0.15362619999999999</v>
      </c>
      <c r="K196" s="13">
        <v>0.15416179999999999</v>
      </c>
      <c r="L196" s="2">
        <f>ABS(Table72[[#This Row],[Pd1 Simulation                          ]]-Table72[[#This Row],[Pd1 Analytic]])</f>
        <v>5.3559999999999719E-4</v>
      </c>
      <c r="M196" s="2">
        <f>100*IF(Table72[[#This Row],[Pd1 Analytic]]&gt;0,Table72[[#This Row],[Pd1 Simulation                          ]]/Table72[[#This Row],[Pd1 Analytic]],1)</f>
        <v>99.652572816352688</v>
      </c>
      <c r="N196" s="9">
        <v>0.1407129</v>
      </c>
      <c r="O196" s="15">
        <v>0.1406471</v>
      </c>
      <c r="P196" s="2">
        <f>ABS(Table723[[#This Row],[Pd2 Analytic]]-Table723[[#This Row],[Pd2 Simulation                          ]])</f>
        <v>6.5800000000004744E-5</v>
      </c>
      <c r="Q196" s="2">
        <f>100*IF(Table723[[#This Row],[Pd2 Analytic]]&gt;0,Table723[[#This Row],[Pd2 Simulation                          ]]/Table723[[#This Row],[Pd2 Analytic]],1)</f>
        <v>100.0467837587835</v>
      </c>
    </row>
    <row r="197" spans="1:17" x14ac:dyDescent="0.25">
      <c r="A197" s="1">
        <v>19.600000000000001</v>
      </c>
      <c r="B197" s="6">
        <v>0.65602320000000003</v>
      </c>
      <c r="C197" s="3">
        <v>0.655586</v>
      </c>
      <c r="D197" s="2">
        <f>ABS(Table6[[#This Row],[Pb Analytic]]-Table6[[#This Row],[Pb Simulation                           ]])</f>
        <v>4.3720000000002646E-4</v>
      </c>
      <c r="E197" s="2">
        <f>100*IF(Table6[[#This Row],[Pb Simulation                           ]]&gt;0,Table6[[#This Row],[Absolute Error]]/Table6[[#This Row],[Pb Simulation                           ]],1)</f>
        <v>6.6643984542014131E-2</v>
      </c>
      <c r="F197" s="7">
        <v>0.2929311</v>
      </c>
      <c r="G197" s="11">
        <v>0.29339359999999998</v>
      </c>
      <c r="H197" s="2">
        <f>ABS(Table7[[#This Row],[Pd Analytic]]-Table7[[#This Row],[Pd Simulation                           ]])</f>
        <v>4.6249999999997682E-4</v>
      </c>
      <c r="I197" s="2">
        <f>100*IF(Table7[[#This Row],[Pd Analytic]]&gt;0,Table7[[#This Row],[Absolute Error]]/Table7[[#This Row],[Pd Analytic]],1)</f>
        <v>0.15763806708802675</v>
      </c>
      <c r="J197" s="8">
        <v>0.15292210000000001</v>
      </c>
      <c r="K197" s="13">
        <v>0.15342030000000001</v>
      </c>
      <c r="L197" s="2">
        <f>ABS(Table72[[#This Row],[Pd1 Simulation                          ]]-Table72[[#This Row],[Pd1 Analytic]])</f>
        <v>4.982000000000042E-4</v>
      </c>
      <c r="M197" s="2">
        <f>100*IF(Table72[[#This Row],[Pd1 Analytic]]&gt;0,Table72[[#This Row],[Pd1 Simulation                          ]]/Table72[[#This Row],[Pd1 Analytic]],1)</f>
        <v>99.675271134263198</v>
      </c>
      <c r="N197" s="9">
        <v>0.14000899999999999</v>
      </c>
      <c r="O197" s="15">
        <v>0.1399734</v>
      </c>
      <c r="P197" s="2">
        <f>ABS(Table723[[#This Row],[Pd2 Analytic]]-Table723[[#This Row],[Pd2 Simulation                          ]])</f>
        <v>3.5599999999996745E-5</v>
      </c>
      <c r="Q197" s="2">
        <f>100*IF(Table723[[#This Row],[Pd2 Analytic]]&gt;0,Table723[[#This Row],[Pd2 Simulation                          ]]/Table723[[#This Row],[Pd2 Analytic]],1)</f>
        <v>100.02543340377528</v>
      </c>
    </row>
    <row r="198" spans="1:17" x14ac:dyDescent="0.25">
      <c r="A198" s="1">
        <v>19.7</v>
      </c>
      <c r="B198" s="6">
        <v>0.6577769</v>
      </c>
      <c r="C198" s="3">
        <v>0.65724700000000003</v>
      </c>
      <c r="D198" s="2">
        <f>ABS(Table6[[#This Row],[Pb Analytic]]-Table6[[#This Row],[Pb Simulation                           ]])</f>
        <v>5.2989999999997206E-4</v>
      </c>
      <c r="E198" s="2">
        <f>100*IF(Table6[[#This Row],[Pb Simulation                           ]]&gt;0,Table6[[#This Row],[Absolute Error]]/Table6[[#This Row],[Pb Simulation                           ]],1)</f>
        <v>8.0559229124642737E-2</v>
      </c>
      <c r="F198" s="7">
        <v>0.29147489999999998</v>
      </c>
      <c r="G198" s="11">
        <v>0.29199150000000001</v>
      </c>
      <c r="H198" s="2">
        <f>ABS(Table7[[#This Row],[Pd Analytic]]-Table7[[#This Row],[Pd Simulation                           ]])</f>
        <v>5.166000000000337E-4</v>
      </c>
      <c r="I198" s="2">
        <f>100*IF(Table7[[#This Row],[Pd Analytic]]&gt;0,Table7[[#This Row],[Absolute Error]]/Table7[[#This Row],[Pd Analytic]],1)</f>
        <v>0.17692295837379982</v>
      </c>
      <c r="J198" s="8">
        <v>0.1521991</v>
      </c>
      <c r="K198" s="13">
        <v>0.1526856</v>
      </c>
      <c r="L198" s="2">
        <f>ABS(Table72[[#This Row],[Pd1 Simulation                          ]]-Table72[[#This Row],[Pd1 Analytic]])</f>
        <v>4.8650000000000082E-4</v>
      </c>
      <c r="M198" s="2">
        <f>100*IF(Table72[[#This Row],[Pd1 Analytic]]&gt;0,Table72[[#This Row],[Pd1 Simulation                          ]]/Table72[[#This Row],[Pd1 Analytic]],1)</f>
        <v>99.68137139324206</v>
      </c>
      <c r="N198" s="9">
        <v>0.13927580000000001</v>
      </c>
      <c r="O198" s="15">
        <v>0.13930590000000001</v>
      </c>
      <c r="P198" s="2">
        <f>ABS(Table723[[#This Row],[Pd2 Analytic]]-Table723[[#This Row],[Pd2 Simulation                          ]])</f>
        <v>3.0100000000005123E-5</v>
      </c>
      <c r="Q198" s="2">
        <f>100*IF(Table723[[#This Row],[Pd2 Analytic]]&gt;0,Table723[[#This Row],[Pd2 Simulation                          ]]/Table723[[#This Row],[Pd2 Analytic]],1)</f>
        <v>99.97839287496079</v>
      </c>
    </row>
    <row r="199" spans="1:17" x14ac:dyDescent="0.25">
      <c r="A199" s="1">
        <v>19.8</v>
      </c>
      <c r="B199" s="6">
        <v>0.65936669999999997</v>
      </c>
      <c r="C199" s="3">
        <v>0.65889249999999999</v>
      </c>
      <c r="D199" s="2">
        <f>ABS(Table6[[#This Row],[Pb Analytic]]-Table6[[#This Row],[Pb Simulation                           ]])</f>
        <v>4.7419999999998019E-4</v>
      </c>
      <c r="E199" s="2">
        <f>100*IF(Table6[[#This Row],[Pb Simulation                           ]]&gt;0,Table6[[#This Row],[Absolute Error]]/Table6[[#This Row],[Pb Simulation                           ]],1)</f>
        <v>7.1917492951946202E-2</v>
      </c>
      <c r="F199" s="7">
        <v>0.29008879999999998</v>
      </c>
      <c r="G199" s="11">
        <v>0.29060249999999999</v>
      </c>
      <c r="H199" s="2">
        <f>ABS(Table7[[#This Row],[Pd Analytic]]-Table7[[#This Row],[Pd Simulation                           ]])</f>
        <v>5.1370000000000582E-4</v>
      </c>
      <c r="I199" s="2">
        <f>100*IF(Table7[[#This Row],[Pd Analytic]]&gt;0,Table7[[#This Row],[Absolute Error]]/Table7[[#This Row],[Pd Analytic]],1)</f>
        <v>0.17677067471890498</v>
      </c>
      <c r="J199" s="8">
        <v>0.15141869999999999</v>
      </c>
      <c r="K199" s="13">
        <v>0.15195790000000001</v>
      </c>
      <c r="L199" s="2">
        <f>ABS(Table72[[#This Row],[Pd1 Simulation                          ]]-Table72[[#This Row],[Pd1 Analytic]])</f>
        <v>5.3920000000001744E-4</v>
      </c>
      <c r="M199" s="2">
        <f>100*IF(Table72[[#This Row],[Pd1 Analytic]]&gt;0,Table72[[#This Row],[Pd1 Simulation                          ]]/Table72[[#This Row],[Pd1 Analytic]],1)</f>
        <v>99.645164877903667</v>
      </c>
      <c r="N199" s="9">
        <v>0.13867009999999999</v>
      </c>
      <c r="O199" s="15">
        <v>0.13864460000000001</v>
      </c>
      <c r="P199" s="2">
        <f>ABS(Table723[[#This Row],[Pd2 Analytic]]-Table723[[#This Row],[Pd2 Simulation                          ]])</f>
        <v>2.5499999999983869E-5</v>
      </c>
      <c r="Q199" s="2">
        <f>100*IF(Table723[[#This Row],[Pd2 Analytic]]&gt;0,Table723[[#This Row],[Pd2 Simulation                          ]]/Table723[[#This Row],[Pd2 Analytic]],1)</f>
        <v>100.01839234993643</v>
      </c>
    </row>
    <row r="200" spans="1:17" x14ac:dyDescent="0.25">
      <c r="A200" s="1">
        <v>19.899999999999999</v>
      </c>
      <c r="B200" s="6">
        <v>0.66099110000000005</v>
      </c>
      <c r="C200" s="3">
        <v>0.66052259999999996</v>
      </c>
      <c r="D200" s="2">
        <f>ABS(Table6[[#This Row],[Pb Analytic]]-Table6[[#This Row],[Pb Simulation                           ]])</f>
        <v>4.6850000000009384E-4</v>
      </c>
      <c r="E200" s="2">
        <f>100*IF(Table6[[#This Row],[Pb Simulation                           ]]&gt;0,Table6[[#This Row],[Absolute Error]]/Table6[[#This Row],[Pb Simulation                           ]],1)</f>
        <v>7.0878412735072199E-2</v>
      </c>
      <c r="F200" s="7">
        <v>0.2887381</v>
      </c>
      <c r="G200" s="11">
        <v>0.28922619999999999</v>
      </c>
      <c r="H200" s="2">
        <f>ABS(Table7[[#This Row],[Pd Analytic]]-Table7[[#This Row],[Pd Simulation                           ]])</f>
        <v>4.8809999999999132E-4</v>
      </c>
      <c r="I200" s="2">
        <f>100*IF(Table7[[#This Row],[Pd Analytic]]&gt;0,Table7[[#This Row],[Absolute Error]]/Table7[[#This Row],[Pd Analytic]],1)</f>
        <v>0.16876064478252362</v>
      </c>
      <c r="J200" s="8">
        <v>0.15075140000000001</v>
      </c>
      <c r="K200" s="13">
        <v>0.1512368</v>
      </c>
      <c r="L200" s="2">
        <f>ABS(Table72[[#This Row],[Pd1 Simulation                          ]]-Table72[[#This Row],[Pd1 Analytic]])</f>
        <v>4.8539999999999695E-4</v>
      </c>
      <c r="M200" s="2">
        <f>100*IF(Table72[[#This Row],[Pd1 Analytic]]&gt;0,Table72[[#This Row],[Pd1 Simulation                          ]]/Table72[[#This Row],[Pd1 Analytic]],1)</f>
        <v>99.679046369666651</v>
      </c>
      <c r="N200" s="9">
        <v>0.13798669999999999</v>
      </c>
      <c r="O200" s="15">
        <v>0.13798930000000001</v>
      </c>
      <c r="P200" s="2">
        <f>ABS(Table723[[#This Row],[Pd2 Analytic]]-Table723[[#This Row],[Pd2 Simulation                          ]])</f>
        <v>2.6000000000192536E-6</v>
      </c>
      <c r="Q200" s="2">
        <f>100*IF(Table723[[#This Row],[Pd2 Analytic]]&gt;0,Table723[[#This Row],[Pd2 Simulation                          ]]/Table723[[#This Row],[Pd2 Analytic]],1)</f>
        <v>99.998115795934879</v>
      </c>
    </row>
    <row r="201" spans="1:17" x14ac:dyDescent="0.25">
      <c r="A201" s="1">
        <v>20</v>
      </c>
      <c r="B201" s="6">
        <v>0.6625432</v>
      </c>
      <c r="C201" s="3">
        <v>0.66213739999999999</v>
      </c>
      <c r="D201" s="2">
        <f>ABS(Table6[[#This Row],[Pb Analytic]]-Table6[[#This Row],[Pb Simulation                           ]])</f>
        <v>4.0580000000001171E-4</v>
      </c>
      <c r="E201" s="2">
        <f>100*IF(Table6[[#This Row],[Pb Simulation                           ]]&gt;0,Table6[[#This Row],[Absolute Error]]/Table6[[#This Row],[Pb Simulation                           ]],1)</f>
        <v>6.1248836302298736E-2</v>
      </c>
      <c r="F201" s="7">
        <v>0.28737309999999999</v>
      </c>
      <c r="G201" s="11">
        <v>0.28786260000000002</v>
      </c>
      <c r="H201" s="2">
        <f>ABS(Table7[[#This Row],[Pd Analytic]]-Table7[[#This Row],[Pd Simulation                           ]])</f>
        <v>4.8950000000003158E-4</v>
      </c>
      <c r="I201" s="2">
        <f>100*IF(Table7[[#This Row],[Pd Analytic]]&gt;0,Table7[[#This Row],[Absolute Error]]/Table7[[#This Row],[Pd Analytic]],1)</f>
        <v>0.17004640408307001</v>
      </c>
      <c r="J201" s="8">
        <v>0.1500435</v>
      </c>
      <c r="K201" s="13">
        <v>0.1505225</v>
      </c>
      <c r="L201" s="2">
        <f>ABS(Table72[[#This Row],[Pd1 Simulation                          ]]-Table72[[#This Row],[Pd1 Analytic]])</f>
        <v>4.790000000000072E-4</v>
      </c>
      <c r="M201" s="2">
        <f>100*IF(Table72[[#This Row],[Pd1 Analytic]]&gt;0,Table72[[#This Row],[Pd1 Simulation                          ]]/Table72[[#This Row],[Pd1 Analytic]],1)</f>
        <v>99.68177514989452</v>
      </c>
      <c r="N201" s="9">
        <v>0.1373296</v>
      </c>
      <c r="O201" s="15">
        <v>0.1373402</v>
      </c>
      <c r="P201" s="2">
        <f>ABS(Table723[[#This Row],[Pd2 Analytic]]-Table723[[#This Row],[Pd2 Simulation                          ]])</f>
        <v>1.0599999999999499E-5</v>
      </c>
      <c r="Q201" s="2">
        <f>100*IF(Table723[[#This Row],[Pd2 Analytic]]&gt;0,Table723[[#This Row],[Pd2 Simulation                          ]]/Table723[[#This Row],[Pd2 Analytic]],1)</f>
        <v>99.992281939301094</v>
      </c>
    </row>
    <row r="202" spans="1:17" x14ac:dyDescent="0.25">
      <c r="A202" s="1" t="s">
        <v>4</v>
      </c>
      <c r="D202" s="1">
        <f>MAX(D2:D201)</f>
        <v>8.1183999999999978E-3</v>
      </c>
      <c r="E202" s="1">
        <f>MAX(E2:E201)</f>
        <v>100</v>
      </c>
      <c r="H202" s="1">
        <f>MAX(H2:H201)</f>
        <v>9.3596999999999708E-3</v>
      </c>
      <c r="I202" s="1">
        <f>MAX(I2:I201)</f>
        <v>2.7161844510867903</v>
      </c>
      <c r="L202" s="5">
        <f>MAX(L2:L201)</f>
        <v>4.9225999999999992E-3</v>
      </c>
      <c r="M202" s="1">
        <f>MAX(M2:M201)</f>
        <v>101.95109448896622</v>
      </c>
      <c r="P202" s="1">
        <f>MAX(P2:P201)</f>
        <v>1.0388699999999973E-2</v>
      </c>
      <c r="Q202" s="1">
        <f>MAX(Q2:Q201)</f>
        <v>104.45130628673169</v>
      </c>
    </row>
    <row r="203" spans="1:17" x14ac:dyDescent="0.25">
      <c r="A203" s="1" t="s">
        <v>5</v>
      </c>
      <c r="D203" s="1">
        <f>AVERAGE(D2:D201)</f>
        <v>1.5664595777049181E-3</v>
      </c>
      <c r="E203" s="1">
        <f>AVERAGE(E2:E201)</f>
        <v>11.812884663772966</v>
      </c>
      <c r="H203" s="1">
        <f>AVERAGE(H2:H201)</f>
        <v>2.5762854999999978E-3</v>
      </c>
      <c r="I203" s="1">
        <f>AVERAGE(I2:I201)</f>
        <v>0.49043144205249367</v>
      </c>
      <c r="L203" s="5">
        <f>AVERAGE(L2:L201)</f>
        <v>1.5956429999999988E-3</v>
      </c>
      <c r="M203" s="1">
        <f>AVERAGE(M2:M201)</f>
        <v>99.488535721666551</v>
      </c>
      <c r="P203" s="1">
        <f>AVERAGE(P2:P201)</f>
        <v>2.0532450000000009E-3</v>
      </c>
      <c r="Q203" s="1">
        <f>AVERAGE(Q2:Q201)</f>
        <v>100.76309249824946</v>
      </c>
    </row>
  </sheetData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</dc:creator>
  <cp:lastModifiedBy>esi</cp:lastModifiedBy>
  <cp:lastPrinted>2013-10-26T20:55:24Z</cp:lastPrinted>
  <dcterms:created xsi:type="dcterms:W3CDTF">2013-10-26T20:48:41Z</dcterms:created>
  <dcterms:modified xsi:type="dcterms:W3CDTF">2019-12-26T20:47:22Z</dcterms:modified>
</cp:coreProperties>
</file>