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"/>
    </mc:Choice>
  </mc:AlternateContent>
  <xr:revisionPtr revIDLastSave="0" documentId="13_ncr:1_{32C2B223-9BED-40A1-B890-7DC6A76394C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65" i="1" l="1" a="1"/>
  <c r="B165" i="1" s="1"/>
  <c r="B176" i="1" s="1" a="1"/>
  <c r="B176" i="1" s="1"/>
  <c r="B183" i="1" s="1" a="1"/>
  <c r="B183" i="1" s="1"/>
  <c r="B190" i="1" s="1" a="1"/>
  <c r="B190" i="1" s="1"/>
  <c r="B199" i="1" s="1" a="1"/>
  <c r="B199" i="1" s="1"/>
  <c r="C124" i="1"/>
  <c r="C129" i="1" s="1"/>
  <c r="B124" i="1"/>
  <c r="B129" i="1" s="1"/>
  <c r="H124" i="1"/>
  <c r="E124" i="1"/>
  <c r="E129" i="1" s="1"/>
  <c r="D124" i="1"/>
  <c r="D129" i="1" s="1"/>
  <c r="B63" i="1" a="1"/>
  <c r="B63" i="1" s="1"/>
  <c r="X66" i="1" l="1"/>
  <c r="P66" i="1"/>
  <c r="H66" i="1"/>
  <c r="AA65" i="1"/>
  <c r="S65" i="1"/>
  <c r="K65" i="1"/>
  <c r="C65" i="1"/>
  <c r="V64" i="1"/>
  <c r="N64" i="1"/>
  <c r="F64" i="1"/>
  <c r="Y63" i="1"/>
  <c r="Q63" i="1"/>
  <c r="I63" i="1"/>
  <c r="W66" i="1"/>
  <c r="O66" i="1"/>
  <c r="G66" i="1"/>
  <c r="Z65" i="1"/>
  <c r="R65" i="1"/>
  <c r="J65" i="1"/>
  <c r="B65" i="1"/>
  <c r="U64" i="1"/>
  <c r="M64" i="1"/>
  <c r="E64" i="1"/>
  <c r="X63" i="1"/>
  <c r="P63" i="1"/>
  <c r="H63" i="1"/>
  <c r="V66" i="1"/>
  <c r="N66" i="1"/>
  <c r="F66" i="1"/>
  <c r="Y65" i="1"/>
  <c r="Q65" i="1"/>
  <c r="I65" i="1"/>
  <c r="AB64" i="1"/>
  <c r="T64" i="1"/>
  <c r="L64" i="1"/>
  <c r="D64" i="1"/>
  <c r="W63" i="1"/>
  <c r="O63" i="1"/>
  <c r="G63" i="1"/>
  <c r="M66" i="1"/>
  <c r="P65" i="1"/>
  <c r="E63" i="1"/>
  <c r="U66" i="1"/>
  <c r="X65" i="1"/>
  <c r="AA64" i="1"/>
  <c r="S64" i="1"/>
  <c r="K64" i="1"/>
  <c r="C64" i="1"/>
  <c r="V63" i="1"/>
  <c r="N63" i="1"/>
  <c r="F63" i="1"/>
  <c r="AB66" i="1"/>
  <c r="T66" i="1"/>
  <c r="L66" i="1"/>
  <c r="D66" i="1"/>
  <c r="W65" i="1"/>
  <c r="O65" i="1"/>
  <c r="G65" i="1"/>
  <c r="Z64" i="1"/>
  <c r="R64" i="1"/>
  <c r="J64" i="1"/>
  <c r="B64" i="1"/>
  <c r="U63" i="1"/>
  <c r="M63" i="1"/>
  <c r="AA66" i="1"/>
  <c r="S66" i="1"/>
  <c r="K66" i="1"/>
  <c r="C66" i="1"/>
  <c r="V65" i="1"/>
  <c r="N65" i="1"/>
  <c r="F65" i="1"/>
  <c r="Y64" i="1"/>
  <c r="Q64" i="1"/>
  <c r="I64" i="1"/>
  <c r="AB63" i="1"/>
  <c r="T63" i="1"/>
  <c r="L63" i="1"/>
  <c r="D63" i="1"/>
  <c r="U65" i="1"/>
  <c r="C63" i="1"/>
  <c r="B68" i="1" s="1" a="1"/>
  <c r="B68" i="1" s="1"/>
  <c r="B74" i="1" s="1" a="1"/>
  <c r="B74" i="1" s="1"/>
  <c r="B80" i="1" s="1" a="1"/>
  <c r="B80" i="1" s="1"/>
  <c r="B86" i="1" s="1" a="1"/>
  <c r="B86" i="1" s="1"/>
  <c r="E66" i="1"/>
  <c r="H65" i="1"/>
  <c r="Z66" i="1"/>
  <c r="R66" i="1"/>
  <c r="J66" i="1"/>
  <c r="B66" i="1"/>
  <c r="M65" i="1"/>
  <c r="E65" i="1"/>
  <c r="X64" i="1"/>
  <c r="P64" i="1"/>
  <c r="H64" i="1"/>
  <c r="AA63" i="1"/>
  <c r="S63" i="1"/>
  <c r="K63" i="1"/>
  <c r="Y66" i="1"/>
  <c r="Q66" i="1"/>
  <c r="I66" i="1"/>
  <c r="AB65" i="1"/>
  <c r="T65" i="1"/>
  <c r="L65" i="1"/>
  <c r="D65" i="1"/>
  <c r="W64" i="1"/>
  <c r="O64" i="1"/>
  <c r="G64" i="1"/>
  <c r="Z63" i="1"/>
  <c r="R63" i="1"/>
  <c r="J63" i="1"/>
  <c r="B203" i="1"/>
  <c r="B202" i="1"/>
  <c r="B201" i="1"/>
  <c r="B200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F187" i="1"/>
  <c r="E187" i="1"/>
  <c r="D187" i="1"/>
  <c r="C187" i="1"/>
  <c r="B187" i="1"/>
  <c r="F186" i="1"/>
  <c r="E186" i="1"/>
  <c r="D186" i="1"/>
  <c r="C186" i="1"/>
  <c r="B186" i="1"/>
  <c r="F185" i="1"/>
  <c r="E185" i="1"/>
  <c r="D185" i="1"/>
  <c r="C185" i="1"/>
  <c r="B185" i="1"/>
  <c r="F184" i="1"/>
  <c r="E184" i="1"/>
  <c r="D184" i="1"/>
  <c r="C184" i="1"/>
  <c r="B184" i="1"/>
  <c r="F183" i="1"/>
  <c r="E183" i="1"/>
  <c r="D183" i="1"/>
  <c r="C183" i="1"/>
  <c r="F180" i="1"/>
  <c r="E180" i="1"/>
  <c r="D180" i="1"/>
  <c r="C180" i="1"/>
  <c r="B180" i="1"/>
  <c r="F179" i="1"/>
  <c r="E179" i="1"/>
  <c r="D179" i="1"/>
  <c r="C179" i="1"/>
  <c r="B179" i="1"/>
  <c r="F178" i="1"/>
  <c r="E178" i="1"/>
  <c r="D178" i="1"/>
  <c r="C178" i="1"/>
  <c r="B178" i="1"/>
  <c r="F177" i="1"/>
  <c r="E177" i="1"/>
  <c r="D177" i="1"/>
  <c r="C177" i="1"/>
  <c r="B177" i="1"/>
  <c r="F176" i="1"/>
  <c r="E176" i="1"/>
  <c r="D176" i="1"/>
  <c r="C176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89" i="1"/>
  <c r="B88" i="1"/>
  <c r="B87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E77" i="1"/>
  <c r="D77" i="1"/>
  <c r="C77" i="1"/>
  <c r="B77" i="1"/>
  <c r="E76" i="1"/>
  <c r="D76" i="1"/>
  <c r="C76" i="1"/>
  <c r="B76" i="1"/>
  <c r="E75" i="1"/>
  <c r="D75" i="1"/>
  <c r="C75" i="1"/>
  <c r="B75" i="1"/>
  <c r="E74" i="1"/>
  <c r="D74" i="1"/>
  <c r="C74" i="1"/>
  <c r="E71" i="1"/>
  <c r="D71" i="1"/>
  <c r="C71" i="1"/>
  <c r="B71" i="1"/>
  <c r="E70" i="1"/>
  <c r="D70" i="1"/>
  <c r="C70" i="1"/>
  <c r="B70" i="1"/>
  <c r="E69" i="1"/>
  <c r="D69" i="1"/>
  <c r="C69" i="1"/>
  <c r="B69" i="1"/>
  <c r="E68" i="1"/>
  <c r="D68" i="1"/>
  <c r="C68" i="1"/>
  <c r="B131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<sst xmlns="http://schemas.openxmlformats.org/spreadsheetml/2006/main" count="118" uniqueCount="97">
  <si>
    <t>Quarter</t>
  </si>
  <si>
    <t>Total Income From Operations</t>
  </si>
  <si>
    <t>Employees Cost</t>
  </si>
  <si>
    <t>Depreciation</t>
  </si>
  <si>
    <t>Other Expenses</t>
  </si>
  <si>
    <t>Net Profit</t>
  </si>
  <si>
    <t>Dec '15</t>
  </si>
  <si>
    <t>Sep '17</t>
  </si>
  <si>
    <t>Dec '22</t>
  </si>
  <si>
    <t>Jun '21</t>
  </si>
  <si>
    <t>Jun '20</t>
  </si>
  <si>
    <t>Sep '13</t>
  </si>
  <si>
    <t>Mar '21</t>
  </si>
  <si>
    <t>Dec '20</t>
  </si>
  <si>
    <t>Dec '14</t>
  </si>
  <si>
    <t>Jun '16</t>
  </si>
  <si>
    <t>Dec '21</t>
  </si>
  <si>
    <t>Dec '13</t>
  </si>
  <si>
    <t>Sep '23</t>
  </si>
  <si>
    <t>Dec '18</t>
  </si>
  <si>
    <t>Mar '14</t>
  </si>
  <si>
    <t>Mar '22</t>
  </si>
  <si>
    <t>Jun '19</t>
  </si>
  <si>
    <t>Sep '22</t>
  </si>
  <si>
    <t>Mar '16</t>
  </si>
  <si>
    <t>Mar '19</t>
  </si>
  <si>
    <t>Mar '18</t>
  </si>
  <si>
    <t>Sep '24</t>
  </si>
  <si>
    <t>Sep '18</t>
  </si>
  <si>
    <t>Jun '15</t>
  </si>
  <si>
    <t>Mar '17</t>
  </si>
  <si>
    <t>Sep '20</t>
  </si>
  <si>
    <t>Mar '23</t>
  </si>
  <si>
    <t>MATRIX- X</t>
  </si>
  <si>
    <t>MATRIX- Y</t>
  </si>
  <si>
    <t>Y</t>
  </si>
  <si>
    <t>X1</t>
  </si>
  <si>
    <t>X2</t>
  </si>
  <si>
    <t>X3</t>
  </si>
  <si>
    <t>X4</t>
  </si>
  <si>
    <t>DEPENDENT VARIABLE</t>
  </si>
  <si>
    <t>INDEPENDENT VARIABLES</t>
  </si>
  <si>
    <t>TRABSPOSE OF MATRIX -X</t>
  </si>
  <si>
    <t xml:space="preserve">  MATRIX N = TRANSPOSE(X) * X</t>
  </si>
  <si>
    <t>MATRIX M = INVERSE(MATRIX N)</t>
  </si>
  <si>
    <t>MATRIX K = MATRIX M * TRANSPOSE(X)</t>
  </si>
  <si>
    <t>COEFFICIENT = MATRIX K * MATRIX Y</t>
  </si>
  <si>
    <t>COE(X1)</t>
  </si>
  <si>
    <t>COE(X2)</t>
  </si>
  <si>
    <t>COE(X3)</t>
  </si>
  <si>
    <t>COMPUTATION OF COEFFICIENT OF INDEPENDENT VARIABLES</t>
  </si>
  <si>
    <t>COMPUTATION OF INTERCEPT B0</t>
  </si>
  <si>
    <t>MEAN</t>
  </si>
  <si>
    <t>COEFFICIENT</t>
  </si>
  <si>
    <t>PRODUCT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</si>
  <si>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</si>
  <si>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</si>
  <si>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</si>
  <si>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</si>
  <si>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</si>
  <si>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</si>
  <si>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</si>
  <si>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</si>
  <si>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</si>
  <si>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</si>
  <si>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</si>
  <si>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</si>
  <si>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</si>
  <si>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</si>
  <si>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</si>
  <si>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</si>
  <si>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</si>
  <si>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</si>
  <si>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</si>
  <si>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</si>
  <si>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</si>
  <si>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</si>
  <si>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</si>
  <si>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</si>
  <si>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</si>
  <si>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</si>
  <si>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</si>
  <si>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</si>
  <si>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VALUE FOR INTERCEPT</t>
  </si>
  <si>
    <t>FROMULA FOR COEFFICIENT</t>
  </si>
  <si>
    <r>
      <t>COE = ( ( X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 xml:space="preserve">* X) 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* Y</t>
    </r>
  </si>
  <si>
    <t>INTERCEPT = MEAN(Y) - SUM ( PRODUCT (COE (Xi) * MEAN (Xi) ) ) where i =  1 …. N</t>
  </si>
  <si>
    <t>COE(X4)</t>
  </si>
  <si>
    <t>Transpose of Matrix X</t>
  </si>
  <si>
    <t>Tranpose X multiply Matrix X</t>
  </si>
  <si>
    <t>Inverse</t>
  </si>
  <si>
    <t>inverse multiply transpose</t>
  </si>
  <si>
    <t>Values</t>
  </si>
  <si>
    <t>Coe X1</t>
  </si>
  <si>
    <t>Coe X2</t>
  </si>
  <si>
    <t>Coe X3</t>
  </si>
  <si>
    <t>Coe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</si>
</sst>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3"/>
  <sheetViews>
    <sheetView tabSelected="1" zoomScale="97" zoomScaleNormal="80" workbookViewId="0">
      <selection activeCell="D85" sqref="D85"/>
    </sheetView>
  </sheetViews>
  <sheetFormatPr defaultRowHeight="14.4" x14ac:dyDescent="0.3"/>
  <cols>
    <col min="1" max="1" width="28.21875" customWidth="1"/>
    <col min="2" max="2" width="26.44140625" customWidth="1"/>
    <col min="3" max="3" width="13" customWidth="1"/>
    <col min="4" max="4" width="11.44140625" customWidth="1"/>
    <col min="5" max="5" width="16.77734375" customWidth="1"/>
    <col min="6" max="6" width="14.44140625" customWidth="1"/>
    <col min="7" max="7" width="17.109375" customWidth="1"/>
    <col min="8" max="8" width="19.77734375" customWidth="1"/>
    <col min="9" max="9" width="12.77734375" customWidth="1"/>
    <col min="10" max="10" width="20" customWidth="1"/>
    <col min="11" max="11" width="13.33203125" customWidth="1"/>
    <col min="12" max="12" width="11" customWidth="1"/>
    <col min="13" max="13" width="14.5546875" customWidth="1"/>
    <col min="14" max="14" width="20.109375" customWidth="1"/>
    <col min="15" max="15" width="15.21875" customWidth="1"/>
    <col min="16" max="16" width="13.109375" customWidth="1"/>
    <col min="17" max="17" width="9.44140625" customWidth="1"/>
    <col min="18" max="18" width="8.77734375" customWidth="1"/>
    <col min="19" max="19" width="8" customWidth="1"/>
    <col min="20" max="20" width="10" customWidth="1"/>
    <col min="21" max="21" width="8.33203125" customWidth="1"/>
    <col min="22" max="22" width="8" customWidth="1"/>
    <col min="23" max="23" width="8.77734375" customWidth="1"/>
    <col min="24" max="24" width="8.6640625" customWidth="1"/>
    <col min="25" max="25" width="9.21875" customWidth="1"/>
    <col min="26" max="26" width="9.77734375" customWidth="1"/>
    <col min="27" max="27" width="9" customWidth="1"/>
    <col min="28" max="28" width="10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3">
      <c r="A2" s="2" t="s">
        <v>6</v>
      </c>
      <c r="B2" s="2">
        <v>13562</v>
      </c>
      <c r="C2" s="2">
        <v>7115</v>
      </c>
      <c r="D2" s="2">
        <v>275</v>
      </c>
      <c r="E2" s="2">
        <v>2556</v>
      </c>
      <c r="F2" s="2">
        <v>3616</v>
      </c>
      <c r="H2" t="s">
        <v>55</v>
      </c>
    </row>
    <row r="3" spans="1:13" ht="15" thickBot="1" x14ac:dyDescent="0.35">
      <c r="A3" s="2" t="s">
        <v>7</v>
      </c>
      <c r="B3" s="2">
        <v>15356</v>
      </c>
      <c r="C3" s="2">
        <v>8015</v>
      </c>
      <c r="D3" s="2">
        <v>347</v>
      </c>
      <c r="E3" s="2">
        <v>2963</v>
      </c>
      <c r="F3" s="2">
        <v>4031</v>
      </c>
    </row>
    <row r="4" spans="1:13" x14ac:dyDescent="0.3">
      <c r="A4" s="2" t="s">
        <v>8</v>
      </c>
      <c r="B4" s="2">
        <v>32389</v>
      </c>
      <c r="C4" s="2">
        <v>16395</v>
      </c>
      <c r="D4" s="2">
        <v>713</v>
      </c>
      <c r="E4" s="2">
        <v>8122</v>
      </c>
      <c r="F4" s="2">
        <v>7159</v>
      </c>
      <c r="H4" s="6" t="s">
        <v>56</v>
      </c>
      <c r="I4" s="6"/>
    </row>
    <row r="5" spans="1:13" x14ac:dyDescent="0.3">
      <c r="A5" s="2" t="s">
        <v>9</v>
      </c>
      <c r="B5" s="2">
        <v>23714</v>
      </c>
      <c r="C5" s="2">
        <v>12191</v>
      </c>
      <c r="D5" s="2">
        <v>576</v>
      </c>
      <c r="E5" s="2">
        <v>4992</v>
      </c>
      <c r="F5" s="2">
        <v>5955</v>
      </c>
      <c r="H5" t="s">
        <v>57</v>
      </c>
      <c r="I5">
        <v>1</v>
      </c>
    </row>
    <row r="6" spans="1:13" x14ac:dyDescent="0.3">
      <c r="A6" s="2" t="s">
        <v>10</v>
      </c>
      <c r="B6" s="2">
        <v>20325</v>
      </c>
      <c r="C6" s="2">
        <v>11222</v>
      </c>
      <c r="D6" s="2">
        <v>546</v>
      </c>
      <c r="E6" s="2">
        <v>3626</v>
      </c>
      <c r="F6" s="2">
        <v>4931</v>
      </c>
      <c r="H6" t="s">
        <v>58</v>
      </c>
      <c r="I6">
        <v>1</v>
      </c>
    </row>
    <row r="7" spans="1:13" x14ac:dyDescent="0.3">
      <c r="A7" s="2" t="s">
        <v>11</v>
      </c>
      <c r="B7" s="2">
        <v>11482</v>
      </c>
      <c r="C7" s="2">
        <v>6572</v>
      </c>
      <c r="D7" s="2">
        <v>257</v>
      </c>
      <c r="E7" s="2">
        <v>1948</v>
      </c>
      <c r="F7" s="2">
        <v>2705</v>
      </c>
      <c r="H7" t="s">
        <v>59</v>
      </c>
      <c r="I7">
        <v>1</v>
      </c>
    </row>
    <row r="8" spans="1:13" x14ac:dyDescent="0.3">
      <c r="A8" s="2" t="s">
        <v>12</v>
      </c>
      <c r="B8" s="2">
        <v>22497</v>
      </c>
      <c r="C8" s="2">
        <v>11532</v>
      </c>
      <c r="D8" s="2">
        <v>578</v>
      </c>
      <c r="E8" s="2">
        <v>4818</v>
      </c>
      <c r="F8" s="2">
        <v>5569</v>
      </c>
      <c r="H8" t="s">
        <v>60</v>
      </c>
      <c r="I8">
        <v>9.4735869401553948E-13</v>
      </c>
    </row>
    <row r="9" spans="1:13" ht="15" thickBot="1" x14ac:dyDescent="0.35">
      <c r="A9" s="2" t="s">
        <v>13</v>
      </c>
      <c r="B9" s="2">
        <v>22043</v>
      </c>
      <c r="C9" s="2">
        <v>11371</v>
      </c>
      <c r="D9" s="2">
        <v>589</v>
      </c>
      <c r="E9" s="2">
        <v>4060</v>
      </c>
      <c r="F9" s="2">
        <v>6023</v>
      </c>
      <c r="H9" s="4" t="s">
        <v>61</v>
      </c>
      <c r="I9" s="4">
        <v>27</v>
      </c>
    </row>
    <row r="10" spans="1:13" x14ac:dyDescent="0.3">
      <c r="A10" s="2" t="s">
        <v>14</v>
      </c>
      <c r="B10" s="2">
        <v>12192</v>
      </c>
      <c r="C10" s="2">
        <v>6358</v>
      </c>
      <c r="D10" s="2">
        <v>229</v>
      </c>
      <c r="E10" s="2">
        <v>2176</v>
      </c>
      <c r="F10" s="2">
        <v>3429</v>
      </c>
    </row>
    <row r="11" spans="1:13" ht="15" thickBot="1" x14ac:dyDescent="0.35">
      <c r="A11" s="2" t="s">
        <v>15</v>
      </c>
      <c r="B11" s="2">
        <v>14420</v>
      </c>
      <c r="C11" s="2">
        <v>7605</v>
      </c>
      <c r="D11" s="2">
        <v>319</v>
      </c>
      <c r="E11" s="2">
        <v>2797</v>
      </c>
      <c r="F11" s="2">
        <v>3699</v>
      </c>
      <c r="H11" t="s">
        <v>62</v>
      </c>
    </row>
    <row r="12" spans="1:13" x14ac:dyDescent="0.3">
      <c r="A12" s="2" t="s">
        <v>16</v>
      </c>
      <c r="B12" s="2">
        <v>27337</v>
      </c>
      <c r="C12" s="2">
        <v>13275</v>
      </c>
      <c r="D12" s="2">
        <v>631</v>
      </c>
      <c r="E12" s="2">
        <v>6622</v>
      </c>
      <c r="F12" s="2">
        <v>6809</v>
      </c>
      <c r="H12" s="5"/>
      <c r="I12" s="5" t="s">
        <v>67</v>
      </c>
      <c r="J12" s="5" t="s">
        <v>68</v>
      </c>
      <c r="K12" s="5" t="s">
        <v>69</v>
      </c>
      <c r="L12" s="5" t="s">
        <v>70</v>
      </c>
      <c r="M12" s="5" t="s">
        <v>71</v>
      </c>
    </row>
    <row r="13" spans="1:13" x14ac:dyDescent="0.3">
      <c r="A13" s="2" t="s">
        <v>17</v>
      </c>
      <c r="B13" s="2">
        <v>11534</v>
      </c>
      <c r="C13" s="2">
        <v>6158</v>
      </c>
      <c r="D13" s="2">
        <v>285</v>
      </c>
      <c r="E13" s="2">
        <v>1968</v>
      </c>
      <c r="F13" s="2">
        <v>3123</v>
      </c>
      <c r="H13" t="s">
        <v>63</v>
      </c>
      <c r="I13">
        <v>4</v>
      </c>
      <c r="J13">
        <v>63192780.074074082</v>
      </c>
      <c r="K13">
        <v>15798195.018518521</v>
      </c>
      <c r="L13">
        <v>1.7602671348211544E+31</v>
      </c>
      <c r="M13">
        <v>0</v>
      </c>
    </row>
    <row r="14" spans="1:13" x14ac:dyDescent="0.3">
      <c r="A14" s="2" t="s">
        <v>18</v>
      </c>
      <c r="B14" s="2">
        <v>32629</v>
      </c>
      <c r="C14" s="2">
        <v>16435</v>
      </c>
      <c r="D14" s="2">
        <v>738</v>
      </c>
      <c r="E14" s="2">
        <v>8200</v>
      </c>
      <c r="F14" s="2">
        <v>7256</v>
      </c>
      <c r="H14" t="s">
        <v>64</v>
      </c>
      <c r="I14">
        <v>22</v>
      </c>
      <c r="J14">
        <v>1.9744746892790228E-23</v>
      </c>
      <c r="K14">
        <v>8.9748849512682858E-25</v>
      </c>
    </row>
    <row r="15" spans="1:13" ht="15" thickBot="1" x14ac:dyDescent="0.35">
      <c r="A15" s="2" t="s">
        <v>19</v>
      </c>
      <c r="B15" s="2">
        <v>18819</v>
      </c>
      <c r="C15" s="2">
        <v>9784</v>
      </c>
      <c r="D15" s="2">
        <v>406</v>
      </c>
      <c r="E15" s="2">
        <v>4443</v>
      </c>
      <c r="F15" s="2">
        <v>4186</v>
      </c>
      <c r="H15" s="4" t="s">
        <v>65</v>
      </c>
      <c r="I15" s="4">
        <v>26</v>
      </c>
      <c r="J15" s="4">
        <v>63192780.074074082</v>
      </c>
      <c r="K15" s="4"/>
      <c r="L15" s="4"/>
      <c r="M15" s="4"/>
    </row>
    <row r="16" spans="1:13" ht="15" thickBot="1" x14ac:dyDescent="0.35">
      <c r="A16" s="2" t="s">
        <v>20</v>
      </c>
      <c r="B16" s="2">
        <v>11366</v>
      </c>
      <c r="C16" s="2">
        <v>6053</v>
      </c>
      <c r="D16" s="2">
        <v>409</v>
      </c>
      <c r="E16" s="2">
        <v>1819</v>
      </c>
      <c r="F16" s="2">
        <v>3085</v>
      </c>
    </row>
    <row r="17" spans="1:16" x14ac:dyDescent="0.3">
      <c r="A17" s="2" t="s">
        <v>21</v>
      </c>
      <c r="B17" s="2">
        <v>27426</v>
      </c>
      <c r="C17" s="2">
        <v>13464</v>
      </c>
      <c r="D17" s="2">
        <v>620</v>
      </c>
      <c r="E17" s="2">
        <v>6993</v>
      </c>
      <c r="F17" s="2">
        <v>6349</v>
      </c>
      <c r="H17" s="5"/>
      <c r="I17" s="5" t="s">
        <v>72</v>
      </c>
      <c r="J17" s="5" t="s">
        <v>60</v>
      </c>
      <c r="K17" s="5" t="s">
        <v>73</v>
      </c>
      <c r="L17" s="5" t="s">
        <v>74</v>
      </c>
      <c r="M17" s="5" t="s">
        <v>75</v>
      </c>
      <c r="N17" s="5" t="s">
        <v>76</v>
      </c>
      <c r="O17" s="5" t="s">
        <v>77</v>
      </c>
      <c r="P17" s="5" t="s">
        <v>78</v>
      </c>
    </row>
    <row r="18" spans="1:16" x14ac:dyDescent="0.3">
      <c r="A18" s="2" t="s">
        <v>22</v>
      </c>
      <c r="B18" s="2">
        <v>19131</v>
      </c>
      <c r="C18" s="2">
        <v>10380</v>
      </c>
      <c r="D18" s="2">
        <v>510</v>
      </c>
      <c r="E18" s="2">
        <v>4106</v>
      </c>
      <c r="F18" s="2">
        <v>4135</v>
      </c>
      <c r="H18" t="s">
        <v>66</v>
      </c>
      <c r="I18">
        <v>0</v>
      </c>
      <c r="J18">
        <v>1.1215704587284852E-12</v>
      </c>
      <c r="K18">
        <v>0</v>
      </c>
      <c r="L18">
        <v>1</v>
      </c>
      <c r="M18">
        <v>-2.3259947681137693E-12</v>
      </c>
      <c r="N18">
        <v>2.3259947681137693E-12</v>
      </c>
      <c r="O18">
        <v>-2.3259947681137693E-12</v>
      </c>
      <c r="P18">
        <v>2.3259947681137693E-12</v>
      </c>
    </row>
    <row r="19" spans="1:16" x14ac:dyDescent="0.3">
      <c r="A19" s="2" t="s">
        <v>23</v>
      </c>
      <c r="B19" s="2">
        <v>31567</v>
      </c>
      <c r="C19" s="2">
        <v>15873</v>
      </c>
      <c r="D19" s="2">
        <v>682</v>
      </c>
      <c r="E19" s="2">
        <v>7751</v>
      </c>
      <c r="F19" s="2">
        <v>7261</v>
      </c>
      <c r="H19" t="s">
        <v>79</v>
      </c>
      <c r="I19">
        <v>1.0000000000000002</v>
      </c>
      <c r="J19">
        <v>5.5011289772422341E-16</v>
      </c>
      <c r="K19">
        <v>1817808679158272.3</v>
      </c>
      <c r="L19">
        <v>0</v>
      </c>
      <c r="M19">
        <v>0.99999999999999911</v>
      </c>
      <c r="N19">
        <v>1.0000000000000013</v>
      </c>
      <c r="O19">
        <v>0.99999999999999911</v>
      </c>
      <c r="P19">
        <v>1.0000000000000013</v>
      </c>
    </row>
    <row r="20" spans="1:16" x14ac:dyDescent="0.3">
      <c r="A20" s="2" t="s">
        <v>24</v>
      </c>
      <c r="B20" s="2">
        <v>14158</v>
      </c>
      <c r="C20" s="2">
        <v>7297</v>
      </c>
      <c r="D20" s="2">
        <v>315</v>
      </c>
      <c r="E20" s="2">
        <v>2614</v>
      </c>
      <c r="F20" s="2">
        <v>3932</v>
      </c>
      <c r="H20" t="s">
        <v>80</v>
      </c>
      <c r="I20">
        <v>-1</v>
      </c>
      <c r="J20">
        <v>8.0140849506455033E-16</v>
      </c>
      <c r="K20">
        <v>-1247803094375052.8</v>
      </c>
      <c r="L20">
        <v>0</v>
      </c>
      <c r="M20">
        <v>-1.0000000000000016</v>
      </c>
      <c r="N20">
        <v>-0.99999999999999833</v>
      </c>
      <c r="O20">
        <v>-1.0000000000000016</v>
      </c>
      <c r="P20">
        <v>-0.99999999999999833</v>
      </c>
    </row>
    <row r="21" spans="1:16" x14ac:dyDescent="0.3">
      <c r="A21" s="2" t="s">
        <v>25</v>
      </c>
      <c r="B21" s="2">
        <v>18935</v>
      </c>
      <c r="C21" s="2">
        <v>10198</v>
      </c>
      <c r="D21" s="2">
        <v>429</v>
      </c>
      <c r="E21" s="2">
        <v>3994</v>
      </c>
      <c r="F21" s="2">
        <v>4314</v>
      </c>
      <c r="H21" t="s">
        <v>81</v>
      </c>
      <c r="I21">
        <v>-1.0000000000000024</v>
      </c>
      <c r="J21">
        <v>4.7263064433018561E-15</v>
      </c>
      <c r="K21">
        <v>-211581710157031.22</v>
      </c>
      <c r="L21">
        <v>6.7908796330868792E-302</v>
      </c>
      <c r="M21">
        <v>-1.0000000000000122</v>
      </c>
      <c r="N21">
        <v>-0.99999999999999267</v>
      </c>
      <c r="O21">
        <v>-1.0000000000000122</v>
      </c>
      <c r="P21">
        <v>-0.99999999999999267</v>
      </c>
    </row>
    <row r="22" spans="1:16" ht="15" thickBot="1" x14ac:dyDescent="0.35">
      <c r="A22" s="2" t="s">
        <v>26</v>
      </c>
      <c r="B22" s="2">
        <v>15984</v>
      </c>
      <c r="C22" s="2">
        <v>8418</v>
      </c>
      <c r="D22" s="2">
        <v>363</v>
      </c>
      <c r="E22" s="2">
        <v>3449</v>
      </c>
      <c r="F22" s="2">
        <v>3754</v>
      </c>
      <c r="H22" s="4" t="s">
        <v>82</v>
      </c>
      <c r="I22" s="4">
        <v>-1.0000000000000004</v>
      </c>
      <c r="J22" s="4">
        <v>7.7421722545144556E-16</v>
      </c>
      <c r="K22" s="4">
        <v>-1291627164994812.8</v>
      </c>
      <c r="L22" s="4">
        <v>0</v>
      </c>
      <c r="M22" s="4">
        <v>-1.000000000000002</v>
      </c>
      <c r="N22" s="4">
        <v>-0.99999999999999889</v>
      </c>
      <c r="O22" s="4">
        <v>-1.000000000000002</v>
      </c>
      <c r="P22" s="4">
        <v>-0.99999999999999889</v>
      </c>
    </row>
    <row r="23" spans="1:16" x14ac:dyDescent="0.3">
      <c r="A23" s="2" t="s">
        <v>27</v>
      </c>
      <c r="B23" s="2">
        <v>34257</v>
      </c>
      <c r="C23" s="2">
        <v>16864</v>
      </c>
      <c r="D23" s="2">
        <v>670</v>
      </c>
      <c r="E23" s="2">
        <v>8992</v>
      </c>
      <c r="F23" s="2">
        <v>7731</v>
      </c>
    </row>
    <row r="24" spans="1:16" x14ac:dyDescent="0.3">
      <c r="A24" s="2" t="s">
        <v>28</v>
      </c>
      <c r="B24" s="2">
        <v>18297</v>
      </c>
      <c r="C24" s="2">
        <v>9489</v>
      </c>
      <c r="D24" s="2">
        <v>390</v>
      </c>
      <c r="E24" s="2">
        <v>3909</v>
      </c>
      <c r="F24" s="2">
        <v>4509</v>
      </c>
    </row>
    <row r="25" spans="1:16" x14ac:dyDescent="0.3">
      <c r="A25" s="2" t="s">
        <v>29</v>
      </c>
      <c r="B25" s="2">
        <v>12738</v>
      </c>
      <c r="C25" s="2">
        <v>6807</v>
      </c>
      <c r="D25" s="2">
        <v>252</v>
      </c>
      <c r="E25" s="2">
        <v>2410</v>
      </c>
      <c r="F25" s="2">
        <v>3269</v>
      </c>
    </row>
    <row r="26" spans="1:16" x14ac:dyDescent="0.3">
      <c r="A26" s="2" t="s">
        <v>30</v>
      </c>
      <c r="B26" s="2">
        <v>14920</v>
      </c>
      <c r="C26" s="2">
        <v>7667</v>
      </c>
      <c r="D26" s="2">
        <v>336</v>
      </c>
      <c r="E26" s="2">
        <v>2867</v>
      </c>
      <c r="F26" s="2">
        <v>4050</v>
      </c>
    </row>
    <row r="27" spans="1:16" x14ac:dyDescent="0.3">
      <c r="A27" s="2" t="s">
        <v>31</v>
      </c>
      <c r="B27" s="2">
        <v>21046</v>
      </c>
      <c r="C27" s="2">
        <v>11053</v>
      </c>
      <c r="D27" s="2">
        <v>608</v>
      </c>
      <c r="E27" s="2">
        <v>3773</v>
      </c>
      <c r="F27" s="2">
        <v>5612</v>
      </c>
    </row>
    <row r="28" spans="1:16" x14ac:dyDescent="0.3">
      <c r="A28" s="2" t="s">
        <v>32</v>
      </c>
      <c r="B28" s="2">
        <v>30531</v>
      </c>
      <c r="C28" s="2">
        <v>15581</v>
      </c>
      <c r="D28" s="2">
        <v>714</v>
      </c>
      <c r="E28" s="2">
        <v>7002</v>
      </c>
      <c r="F28" s="2">
        <v>7234</v>
      </c>
    </row>
    <row r="30" spans="1:16" x14ac:dyDescent="0.3">
      <c r="C30" t="s">
        <v>50</v>
      </c>
    </row>
    <row r="31" spans="1:16" ht="16.2" x14ac:dyDescent="0.3">
      <c r="A31" s="2" t="s">
        <v>84</v>
      </c>
      <c r="B31" t="s">
        <v>85</v>
      </c>
    </row>
    <row r="32" spans="1:16" x14ac:dyDescent="0.3">
      <c r="A32" s="2" t="s">
        <v>41</v>
      </c>
      <c r="B32" s="2" t="s">
        <v>36</v>
      </c>
      <c r="C32" s="2" t="s">
        <v>37</v>
      </c>
      <c r="D32" s="2" t="s">
        <v>38</v>
      </c>
      <c r="E32" s="2" t="s">
        <v>39</v>
      </c>
      <c r="F32" s="7" t="s">
        <v>40</v>
      </c>
      <c r="G32" s="7"/>
      <c r="H32" s="2" t="s">
        <v>35</v>
      </c>
    </row>
    <row r="33" spans="1:8" x14ac:dyDescent="0.3">
      <c r="B33" s="1" t="s">
        <v>1</v>
      </c>
      <c r="C33" s="1" t="s">
        <v>2</v>
      </c>
      <c r="D33" s="1" t="s">
        <v>3</v>
      </c>
      <c r="E33" s="1" t="s">
        <v>4</v>
      </c>
      <c r="H33" s="1" t="s">
        <v>5</v>
      </c>
    </row>
    <row r="34" spans="1:8" x14ac:dyDescent="0.3">
      <c r="A34" s="2" t="s">
        <v>33</v>
      </c>
      <c r="B34" s="2">
        <v>13562</v>
      </c>
      <c r="C34" s="2">
        <v>7115</v>
      </c>
      <c r="D34" s="2">
        <v>275</v>
      </c>
      <c r="E34" s="2">
        <v>2556</v>
      </c>
      <c r="G34" s="2" t="s">
        <v>34</v>
      </c>
      <c r="H34" s="2">
        <v>3616</v>
      </c>
    </row>
    <row r="35" spans="1:8" x14ac:dyDescent="0.3">
      <c r="B35" s="2">
        <v>15356</v>
      </c>
      <c r="C35" s="2">
        <v>8015</v>
      </c>
      <c r="D35" s="2">
        <v>347</v>
      </c>
      <c r="E35" s="2">
        <v>2963</v>
      </c>
      <c r="H35" s="2">
        <v>4031</v>
      </c>
    </row>
    <row r="36" spans="1:8" x14ac:dyDescent="0.3">
      <c r="B36" s="2">
        <v>32389</v>
      </c>
      <c r="C36" s="2">
        <v>16395</v>
      </c>
      <c r="D36" s="2">
        <v>713</v>
      </c>
      <c r="E36" s="2">
        <v>8122</v>
      </c>
      <c r="H36" s="2">
        <v>7159</v>
      </c>
    </row>
    <row r="37" spans="1:8" x14ac:dyDescent="0.3">
      <c r="B37" s="2">
        <v>23714</v>
      </c>
      <c r="C37" s="2">
        <v>12191</v>
      </c>
      <c r="D37" s="2">
        <v>576</v>
      </c>
      <c r="E37" s="2">
        <v>4992</v>
      </c>
      <c r="H37" s="2">
        <v>5955</v>
      </c>
    </row>
    <row r="38" spans="1:8" x14ac:dyDescent="0.3">
      <c r="B38" s="2">
        <v>20325</v>
      </c>
      <c r="C38" s="2">
        <v>11222</v>
      </c>
      <c r="D38" s="2">
        <v>546</v>
      </c>
      <c r="E38" s="2">
        <v>3626</v>
      </c>
      <c r="H38" s="2">
        <v>4931</v>
      </c>
    </row>
    <row r="39" spans="1:8" x14ac:dyDescent="0.3">
      <c r="B39" s="2">
        <v>11482</v>
      </c>
      <c r="C39" s="2">
        <v>6572</v>
      </c>
      <c r="D39" s="2">
        <v>257</v>
      </c>
      <c r="E39" s="2">
        <v>1948</v>
      </c>
      <c r="H39" s="2">
        <v>2705</v>
      </c>
    </row>
    <row r="40" spans="1:8" x14ac:dyDescent="0.3">
      <c r="B40" s="2">
        <v>22497</v>
      </c>
      <c r="C40" s="2">
        <v>11532</v>
      </c>
      <c r="D40" s="2">
        <v>578</v>
      </c>
      <c r="E40" s="2">
        <v>4818</v>
      </c>
      <c r="H40" s="2">
        <v>5569</v>
      </c>
    </row>
    <row r="41" spans="1:8" x14ac:dyDescent="0.3">
      <c r="B41" s="2">
        <v>22043</v>
      </c>
      <c r="C41" s="2">
        <v>11371</v>
      </c>
      <c r="D41" s="2">
        <v>589</v>
      </c>
      <c r="E41" s="2">
        <v>4060</v>
      </c>
      <c r="H41" s="2">
        <v>6023</v>
      </c>
    </row>
    <row r="42" spans="1:8" x14ac:dyDescent="0.3">
      <c r="B42" s="2">
        <v>12192</v>
      </c>
      <c r="C42" s="2">
        <v>6358</v>
      </c>
      <c r="D42" s="2">
        <v>229</v>
      </c>
      <c r="E42" s="2">
        <v>2176</v>
      </c>
      <c r="H42" s="2">
        <v>3429</v>
      </c>
    </row>
    <row r="43" spans="1:8" x14ac:dyDescent="0.3">
      <c r="B43" s="2">
        <v>14420</v>
      </c>
      <c r="C43" s="2">
        <v>7605</v>
      </c>
      <c r="D43" s="2">
        <v>319</v>
      </c>
      <c r="E43" s="2">
        <v>2797</v>
      </c>
      <c r="H43" s="2">
        <v>3699</v>
      </c>
    </row>
    <row r="44" spans="1:8" x14ac:dyDescent="0.3">
      <c r="B44" s="2">
        <v>27337</v>
      </c>
      <c r="C44" s="2">
        <v>13275</v>
      </c>
      <c r="D44" s="2">
        <v>631</v>
      </c>
      <c r="E44" s="2">
        <v>6622</v>
      </c>
      <c r="H44" s="2">
        <v>6809</v>
      </c>
    </row>
    <row r="45" spans="1:8" x14ac:dyDescent="0.3">
      <c r="B45" s="2">
        <v>11534</v>
      </c>
      <c r="C45" s="2">
        <v>6158</v>
      </c>
      <c r="D45" s="2">
        <v>285</v>
      </c>
      <c r="E45" s="2">
        <v>1968</v>
      </c>
      <c r="H45" s="2">
        <v>3123</v>
      </c>
    </row>
    <row r="46" spans="1:8" x14ac:dyDescent="0.3">
      <c r="B46" s="2">
        <v>32629</v>
      </c>
      <c r="C46" s="2">
        <v>16435</v>
      </c>
      <c r="D46" s="2">
        <v>738</v>
      </c>
      <c r="E46" s="2">
        <v>8200</v>
      </c>
      <c r="H46" s="2">
        <v>7256</v>
      </c>
    </row>
    <row r="47" spans="1:8" x14ac:dyDescent="0.3">
      <c r="B47" s="2">
        <v>18819</v>
      </c>
      <c r="C47" s="2">
        <v>9784</v>
      </c>
      <c r="D47" s="2">
        <v>406</v>
      </c>
      <c r="E47" s="2">
        <v>4443</v>
      </c>
      <c r="H47" s="2">
        <v>4186</v>
      </c>
    </row>
    <row r="48" spans="1:8" x14ac:dyDescent="0.3">
      <c r="B48" s="2">
        <v>11366</v>
      </c>
      <c r="C48" s="2">
        <v>6053</v>
      </c>
      <c r="D48" s="2">
        <v>409</v>
      </c>
      <c r="E48" s="2">
        <v>1819</v>
      </c>
      <c r="H48" s="2">
        <v>3085</v>
      </c>
    </row>
    <row r="49" spans="1:28" x14ac:dyDescent="0.3">
      <c r="B49" s="2">
        <v>27426</v>
      </c>
      <c r="C49" s="2">
        <v>13464</v>
      </c>
      <c r="D49" s="2">
        <v>620</v>
      </c>
      <c r="E49" s="2">
        <v>6993</v>
      </c>
      <c r="H49" s="2">
        <v>6349</v>
      </c>
    </row>
    <row r="50" spans="1:28" x14ac:dyDescent="0.3">
      <c r="B50" s="2">
        <v>19131</v>
      </c>
      <c r="C50" s="2">
        <v>10380</v>
      </c>
      <c r="D50" s="2">
        <v>510</v>
      </c>
      <c r="E50" s="2">
        <v>4106</v>
      </c>
      <c r="H50" s="2">
        <v>4135</v>
      </c>
    </row>
    <row r="51" spans="1:28" x14ac:dyDescent="0.3">
      <c r="B51" s="2">
        <v>31567</v>
      </c>
      <c r="C51" s="2">
        <v>15873</v>
      </c>
      <c r="D51" s="2">
        <v>682</v>
      </c>
      <c r="E51" s="2">
        <v>7751</v>
      </c>
      <c r="H51" s="2">
        <v>7261</v>
      </c>
    </row>
    <row r="52" spans="1:28" x14ac:dyDescent="0.3">
      <c r="B52" s="2">
        <v>14158</v>
      </c>
      <c r="C52" s="2">
        <v>7297</v>
      </c>
      <c r="D52" s="2">
        <v>315</v>
      </c>
      <c r="E52" s="2">
        <v>2614</v>
      </c>
      <c r="H52" s="2">
        <v>3932</v>
      </c>
    </row>
    <row r="53" spans="1:28" x14ac:dyDescent="0.3">
      <c r="B53" s="2">
        <v>18935</v>
      </c>
      <c r="C53" s="2">
        <v>10198</v>
      </c>
      <c r="D53" s="2">
        <v>429</v>
      </c>
      <c r="E53" s="2">
        <v>3994</v>
      </c>
      <c r="H53" s="2">
        <v>4314</v>
      </c>
    </row>
    <row r="54" spans="1:28" x14ac:dyDescent="0.3">
      <c r="B54" s="2">
        <v>15984</v>
      </c>
      <c r="C54" s="2">
        <v>8418</v>
      </c>
      <c r="D54" s="2">
        <v>363</v>
      </c>
      <c r="E54" s="2">
        <v>3449</v>
      </c>
      <c r="H54" s="2">
        <v>3754</v>
      </c>
    </row>
    <row r="55" spans="1:28" x14ac:dyDescent="0.3">
      <c r="B55" s="2">
        <v>34257</v>
      </c>
      <c r="C55" s="2">
        <v>16864</v>
      </c>
      <c r="D55" s="2">
        <v>670</v>
      </c>
      <c r="E55" s="2">
        <v>8992</v>
      </c>
      <c r="H55" s="2">
        <v>7731</v>
      </c>
    </row>
    <row r="56" spans="1:28" x14ac:dyDescent="0.3">
      <c r="B56" s="2">
        <v>18297</v>
      </c>
      <c r="C56" s="2">
        <v>9489</v>
      </c>
      <c r="D56" s="2">
        <v>390</v>
      </c>
      <c r="E56" s="2">
        <v>3909</v>
      </c>
      <c r="H56" s="2">
        <v>4509</v>
      </c>
    </row>
    <row r="57" spans="1:28" x14ac:dyDescent="0.3">
      <c r="B57" s="2">
        <v>12738</v>
      </c>
      <c r="C57" s="2">
        <v>6807</v>
      </c>
      <c r="D57" s="2">
        <v>252</v>
      </c>
      <c r="E57" s="2">
        <v>2410</v>
      </c>
      <c r="H57" s="2">
        <v>3269</v>
      </c>
    </row>
    <row r="58" spans="1:28" x14ac:dyDescent="0.3">
      <c r="B58" s="2">
        <v>14920</v>
      </c>
      <c r="C58" s="2">
        <v>7667</v>
      </c>
      <c r="D58" s="2">
        <v>336</v>
      </c>
      <c r="E58" s="2">
        <v>2867</v>
      </c>
      <c r="H58" s="2">
        <v>4050</v>
      </c>
    </row>
    <row r="59" spans="1:28" x14ac:dyDescent="0.3">
      <c r="B59" s="2">
        <v>21046</v>
      </c>
      <c r="C59" s="2">
        <v>11053</v>
      </c>
      <c r="D59" s="2">
        <v>608</v>
      </c>
      <c r="E59" s="2">
        <v>3773</v>
      </c>
      <c r="H59" s="2">
        <v>5612</v>
      </c>
    </row>
    <row r="60" spans="1:28" x14ac:dyDescent="0.3">
      <c r="B60" s="2">
        <v>30531</v>
      </c>
      <c r="C60" s="2">
        <v>15581</v>
      </c>
      <c r="D60" s="2">
        <v>714</v>
      </c>
      <c r="E60" s="2">
        <v>7002</v>
      </c>
      <c r="H60" s="2">
        <v>7234</v>
      </c>
    </row>
    <row r="62" spans="1:28" x14ac:dyDescent="0.3">
      <c r="A62" s="2" t="s">
        <v>42</v>
      </c>
    </row>
    <row r="63" spans="1:28" x14ac:dyDescent="0.3">
      <c r="B63">
        <f t="array" ref="B63:AB66">TRANSPOSE(B34:E60)</f>
        <v>13562</v>
      </c>
      <c r="C63">
        <v>15356</v>
      </c>
      <c r="D63">
        <v>32389</v>
      </c>
      <c r="E63">
        <v>23714</v>
      </c>
      <c r="F63">
        <v>20325</v>
      </c>
      <c r="G63">
        <v>11482</v>
      </c>
      <c r="H63">
        <v>22497</v>
      </c>
      <c r="I63">
        <v>22043</v>
      </c>
      <c r="J63">
        <v>12192</v>
      </c>
      <c r="K63">
        <v>14420</v>
      </c>
      <c r="L63">
        <v>27337</v>
      </c>
      <c r="M63">
        <v>11534</v>
      </c>
      <c r="N63">
        <v>32629</v>
      </c>
      <c r="O63">
        <v>18819</v>
      </c>
      <c r="P63">
        <v>11366</v>
      </c>
      <c r="Q63">
        <v>27426</v>
      </c>
      <c r="R63">
        <v>19131</v>
      </c>
      <c r="S63">
        <v>31567</v>
      </c>
      <c r="T63">
        <v>14158</v>
      </c>
      <c r="U63">
        <v>18935</v>
      </c>
      <c r="V63">
        <v>15984</v>
      </c>
      <c r="W63">
        <v>34257</v>
      </c>
      <c r="X63">
        <v>18297</v>
      </c>
      <c r="Y63">
        <v>12738</v>
      </c>
      <c r="Z63">
        <v>14920</v>
      </c>
      <c r="AA63">
        <v>21046</v>
      </c>
      <c r="AB63">
        <v>30531</v>
      </c>
    </row>
    <row r="64" spans="1:28" x14ac:dyDescent="0.3">
      <c r="B64">
        <v>7115</v>
      </c>
      <c r="C64">
        <v>8015</v>
      </c>
      <c r="D64">
        <v>16395</v>
      </c>
      <c r="E64">
        <v>12191</v>
      </c>
      <c r="F64">
        <v>11222</v>
      </c>
      <c r="G64">
        <v>6572</v>
      </c>
      <c r="H64">
        <v>11532</v>
      </c>
      <c r="I64">
        <v>11371</v>
      </c>
      <c r="J64">
        <v>6358</v>
      </c>
      <c r="K64">
        <v>7605</v>
      </c>
      <c r="L64">
        <v>13275</v>
      </c>
      <c r="M64">
        <v>6158</v>
      </c>
      <c r="N64">
        <v>16435</v>
      </c>
      <c r="O64">
        <v>9784</v>
      </c>
      <c r="P64">
        <v>6053</v>
      </c>
      <c r="Q64">
        <v>13464</v>
      </c>
      <c r="R64">
        <v>10380</v>
      </c>
      <c r="S64">
        <v>15873</v>
      </c>
      <c r="T64">
        <v>7297</v>
      </c>
      <c r="U64">
        <v>10198</v>
      </c>
      <c r="V64">
        <v>8418</v>
      </c>
      <c r="W64">
        <v>16864</v>
      </c>
      <c r="X64">
        <v>9489</v>
      </c>
      <c r="Y64">
        <v>6807</v>
      </c>
      <c r="Z64">
        <v>7667</v>
      </c>
      <c r="AA64">
        <v>11053</v>
      </c>
      <c r="AB64">
        <v>15581</v>
      </c>
    </row>
    <row r="65" spans="1:28" x14ac:dyDescent="0.3">
      <c r="B65">
        <v>275</v>
      </c>
      <c r="C65">
        <v>347</v>
      </c>
      <c r="D65">
        <v>713</v>
      </c>
      <c r="E65">
        <v>576</v>
      </c>
      <c r="F65">
        <v>546</v>
      </c>
      <c r="G65">
        <v>257</v>
      </c>
      <c r="H65">
        <v>578</v>
      </c>
      <c r="I65">
        <v>589</v>
      </c>
      <c r="J65">
        <v>229</v>
      </c>
      <c r="K65">
        <v>319</v>
      </c>
      <c r="L65">
        <v>631</v>
      </c>
      <c r="M65">
        <v>285</v>
      </c>
      <c r="N65">
        <v>738</v>
      </c>
      <c r="O65">
        <v>406</v>
      </c>
      <c r="P65">
        <v>409</v>
      </c>
      <c r="Q65">
        <v>620</v>
      </c>
      <c r="R65">
        <v>510</v>
      </c>
      <c r="S65">
        <v>682</v>
      </c>
      <c r="T65">
        <v>315</v>
      </c>
      <c r="U65">
        <v>429</v>
      </c>
      <c r="V65">
        <v>363</v>
      </c>
      <c r="W65">
        <v>670</v>
      </c>
      <c r="X65">
        <v>390</v>
      </c>
      <c r="Y65">
        <v>252</v>
      </c>
      <c r="Z65">
        <v>336</v>
      </c>
      <c r="AA65">
        <v>608</v>
      </c>
      <c r="AB65">
        <v>714</v>
      </c>
    </row>
    <row r="66" spans="1:28" x14ac:dyDescent="0.3">
      <c r="B66">
        <v>2556</v>
      </c>
      <c r="C66">
        <v>2963</v>
      </c>
      <c r="D66">
        <v>8122</v>
      </c>
      <c r="E66">
        <v>4992</v>
      </c>
      <c r="F66">
        <v>3626</v>
      </c>
      <c r="G66">
        <v>1948</v>
      </c>
      <c r="H66">
        <v>4818</v>
      </c>
      <c r="I66">
        <v>4060</v>
      </c>
      <c r="J66">
        <v>2176</v>
      </c>
      <c r="K66">
        <v>2797</v>
      </c>
      <c r="L66">
        <v>6622</v>
      </c>
      <c r="M66">
        <v>1968</v>
      </c>
      <c r="N66">
        <v>8200</v>
      </c>
      <c r="O66">
        <v>4443</v>
      </c>
      <c r="P66">
        <v>1819</v>
      </c>
      <c r="Q66">
        <v>6993</v>
      </c>
      <c r="R66">
        <v>4106</v>
      </c>
      <c r="S66">
        <v>7751</v>
      </c>
      <c r="T66">
        <v>2614</v>
      </c>
      <c r="U66">
        <v>3994</v>
      </c>
      <c r="V66">
        <v>3449</v>
      </c>
      <c r="W66">
        <v>8992</v>
      </c>
      <c r="X66">
        <v>3909</v>
      </c>
      <c r="Y66">
        <v>2410</v>
      </c>
      <c r="Z66">
        <v>2867</v>
      </c>
      <c r="AA66">
        <v>3773</v>
      </c>
      <c r="AB66">
        <v>7002</v>
      </c>
    </row>
    <row r="68" spans="1:28" x14ac:dyDescent="0.3">
      <c r="A68" t="s">
        <v>43</v>
      </c>
      <c r="B68" s="3" cm="1">
        <f t="array" ref="B68:E71">MMULT(B63:AB66,B34:E60)</f>
        <v>12550393801</v>
      </c>
      <c r="C68">
        <v>6424231441</v>
      </c>
      <c r="D68">
        <v>289724734</v>
      </c>
      <c r="E68">
        <v>2826993683</v>
      </c>
    </row>
    <row r="69" spans="1:28" x14ac:dyDescent="0.3">
      <c r="B69">
        <v>6424231441</v>
      </c>
      <c r="C69">
        <v>3292146644</v>
      </c>
      <c r="D69">
        <v>148551476</v>
      </c>
      <c r="E69">
        <v>1442118003</v>
      </c>
    </row>
    <row r="70" spans="1:28" x14ac:dyDescent="0.3">
      <c r="B70">
        <v>289724734</v>
      </c>
      <c r="C70">
        <v>148551476</v>
      </c>
      <c r="D70">
        <v>6773217</v>
      </c>
      <c r="E70">
        <v>64701272</v>
      </c>
    </row>
    <row r="71" spans="1:28" x14ac:dyDescent="0.3">
      <c r="B71">
        <v>2826993683</v>
      </c>
      <c r="C71">
        <v>1442118003</v>
      </c>
      <c r="D71">
        <v>64701272</v>
      </c>
      <c r="E71">
        <v>647357446</v>
      </c>
    </row>
    <row r="73" spans="1:28" x14ac:dyDescent="0.3">
      <c r="A73" s="7" t="s">
        <v>44</v>
      </c>
      <c r="B73" s="7"/>
    </row>
    <row r="74" spans="1:28" x14ac:dyDescent="0.3">
      <c r="B74" cm="1">
        <f t="array" ref="B74:E77">MINVERSE(B68:E71)</f>
        <v>3.019493392573471E-7</v>
      </c>
      <c r="C74">
        <v>-4.3936717193325434E-7</v>
      </c>
      <c r="D74">
        <v>-7.3827800363582912E-7</v>
      </c>
      <c r="E74">
        <v>-2.6603855603067093E-7</v>
      </c>
    </row>
    <row r="75" spans="1:28" x14ac:dyDescent="0.3">
      <c r="B75">
        <v>-4.3936717193324518E-7</v>
      </c>
      <c r="C75">
        <v>7.0217950377280237E-7</v>
      </c>
      <c r="D75">
        <v>1.6866870087470343E-7</v>
      </c>
      <c r="E75">
        <v>3.3760241378503185E-7</v>
      </c>
    </row>
    <row r="76" spans="1:28" x14ac:dyDescent="0.3">
      <c r="B76">
        <v>-7.3827800363592706E-7</v>
      </c>
      <c r="C76">
        <v>1.6866870087486421E-7</v>
      </c>
      <c r="D76">
        <v>1.8115026618810307E-5</v>
      </c>
      <c r="E76">
        <v>1.0377602391113432E-6</v>
      </c>
    </row>
    <row r="77" spans="1:28" x14ac:dyDescent="0.3">
      <c r="B77">
        <v>-2.6603855603068173E-7</v>
      </c>
      <c r="C77">
        <v>3.3760241378505621E-7</v>
      </c>
      <c r="D77">
        <v>1.0377602391112715E-6</v>
      </c>
      <c r="E77">
        <v>3.075308583937575E-7</v>
      </c>
    </row>
    <row r="79" spans="1:28" x14ac:dyDescent="0.3">
      <c r="A79" s="7"/>
      <c r="B79" s="7"/>
      <c r="C79" s="7"/>
      <c r="D79" s="7"/>
      <c r="E79" s="7"/>
      <c r="F79" s="7"/>
      <c r="G79" s="7" t="s">
        <v>45</v>
      </c>
      <c r="H79" s="7"/>
      <c r="I79" s="7"/>
      <c r="J79" s="7"/>
    </row>
    <row r="80" spans="1:28" x14ac:dyDescent="0.3">
      <c r="B80" cm="1">
        <f t="array" ref="B80:AB83">MMULT(B74:E77,B63:AB66)</f>
        <v>8.5918510488788759E-5</v>
      </c>
      <c r="C80">
        <v>7.075146181027836E-5</v>
      </c>
      <c r="D80">
        <v>-1.1074500331294604E-4</v>
      </c>
      <c r="E80">
        <v>5.0788836311078511E-5</v>
      </c>
      <c r="F80">
        <v>-1.6121367718177594E-4</v>
      </c>
      <c r="G80">
        <v>-1.2851929467464325E-4</v>
      </c>
      <c r="H80">
        <v>1.7673609480966948E-5</v>
      </c>
      <c r="I80">
        <v>1.4486289157063996E-4</v>
      </c>
      <c r="J80">
        <v>1.3990430431859977E-4</v>
      </c>
      <c r="K80">
        <v>3.3101605160930272E-5</v>
      </c>
      <c r="L80">
        <v>1.9422914153483439E-4</v>
      </c>
      <c r="M80">
        <v>4.3087524924689466E-5</v>
      </c>
      <c r="N80">
        <v>-9.5059806229800137E-5</v>
      </c>
      <c r="O80">
        <v>-9.8133968631362867E-5</v>
      </c>
      <c r="P80">
        <v>-1.341313861982573E-5</v>
      </c>
      <c r="Q80">
        <v>4.7482990985969883E-5</v>
      </c>
      <c r="R80">
        <v>-2.5291452825107995E-4</v>
      </c>
      <c r="S80">
        <v>-8.0107740332356452E-6</v>
      </c>
      <c r="T80">
        <v>1.4095413499910325E-4</v>
      </c>
      <c r="U80">
        <v>-1.425349368837309E-4</v>
      </c>
      <c r="V80">
        <v>-5.7796509714289589E-5</v>
      </c>
      <c r="W80">
        <v>4.7525569192739033E-5</v>
      </c>
      <c r="X80">
        <v>2.7738828975164146E-5</v>
      </c>
      <c r="Y80">
        <v>2.825936716027949E-5</v>
      </c>
      <c r="Z80">
        <v>1.2566208514578595E-4</v>
      </c>
      <c r="AA80">
        <v>4.5863944517561322E-5</v>
      </c>
      <c r="AB80">
        <v>-1.689709294871067E-5</v>
      </c>
    </row>
    <row r="81" spans="1:28" x14ac:dyDescent="0.3">
      <c r="B81">
        <v>-5.3394754040097408E-5</v>
      </c>
      <c r="C81">
        <v>-6.0109578219330736E-5</v>
      </c>
      <c r="D81">
        <v>1.4383722109490883E-4</v>
      </c>
      <c r="E81">
        <v>-7.6418363412033294E-5</v>
      </c>
      <c r="F81">
        <v>2.6596008485729435E-4</v>
      </c>
      <c r="G81">
        <v>2.7090718883537662E-4</v>
      </c>
      <c r="H81">
        <v>-6.2850290752398431E-5</v>
      </c>
      <c r="I81">
        <v>-2.3047576874155843E-4</v>
      </c>
      <c r="J81">
        <v>-1.1905929032611138E-4</v>
      </c>
      <c r="K81">
        <v>2.4797738505315074E-6</v>
      </c>
      <c r="L81">
        <v>-3.475143322187531E-4</v>
      </c>
      <c r="M81">
        <v>-3.1167446766900081E-5</v>
      </c>
      <c r="N81">
        <v>9.7025985778942565E-5</v>
      </c>
      <c r="O81">
        <v>1.7012047330338276E-4</v>
      </c>
      <c r="P81">
        <v>-6.0470450523764964E-5</v>
      </c>
      <c r="Q81">
        <v>-1.3051094450312883E-4</v>
      </c>
      <c r="R81">
        <v>3.5530643135421505E-4</v>
      </c>
      <c r="S81">
        <v>7.980110213270681E-6</v>
      </c>
      <c r="T81">
        <v>-1.6113323079114145E-4</v>
      </c>
      <c r="U81">
        <v>2.6215209225170658E-4</v>
      </c>
      <c r="V81">
        <v>1.1371965014055139E-4</v>
      </c>
      <c r="W81">
        <v>-6.1117122951581931E-5</v>
      </c>
      <c r="X81">
        <v>9.3487952643588751E-6</v>
      </c>
      <c r="Y81">
        <v>3.9203175938140817E-5</v>
      </c>
      <c r="Z81">
        <v>-1.4716914600235533E-4</v>
      </c>
      <c r="AA81">
        <v>-1.094069679635492E-4</v>
      </c>
      <c r="AB81">
        <v>1.0661275737456656E-5</v>
      </c>
    </row>
    <row r="82" spans="1:28" x14ac:dyDescent="0.3">
      <c r="B82">
        <v>-1.1783009872443568E-3</v>
      </c>
      <c r="C82">
        <v>-6.2431956110717279E-4</v>
      </c>
      <c r="D82">
        <v>1.9793973235343598E-4</v>
      </c>
      <c r="E82">
        <v>1.6347000022166013E-4</v>
      </c>
      <c r="F82">
        <v>5.4102289820566907E-4</v>
      </c>
      <c r="G82">
        <v>-6.9129854877496115E-4</v>
      </c>
      <c r="H82">
        <v>8.0646142840229158E-4</v>
      </c>
      <c r="I82">
        <v>5.271270127726645E-4</v>
      </c>
      <c r="J82">
        <v>-1.522182444152993E-3</v>
      </c>
      <c r="K82">
        <v>-6.8193446208181154E-4</v>
      </c>
      <c r="L82">
        <v>3.5940131858310572E-4</v>
      </c>
      <c r="M82">
        <v>-2.7154189701730867E-4</v>
      </c>
      <c r="N82">
        <v>5.6132072363675178E-4</v>
      </c>
      <c r="O82">
        <v>-2.7792963145615787E-4</v>
      </c>
      <c r="P82">
        <v>1.9264156191065548E-3</v>
      </c>
      <c r="Q82">
        <v>5.1131671662825104E-4</v>
      </c>
      <c r="R82">
        <v>1.126491744906602E-3</v>
      </c>
      <c r="S82">
        <v>-2.2981568440794131E-4</v>
      </c>
      <c r="T82">
        <v>-8.0282581523127361E-4</v>
      </c>
      <c r="U82">
        <v>-3.4304977284408626E-4</v>
      </c>
      <c r="V82">
        <v>-2.2579275882888845E-4</v>
      </c>
      <c r="W82">
        <v>-9.7815269431014013E-4</v>
      </c>
      <c r="X82">
        <v>-7.8631017390270921E-4</v>
      </c>
      <c r="Y82">
        <v>-1.1900684792607022E-3</v>
      </c>
      <c r="Z82">
        <v>-6.6001733518796348E-4</v>
      </c>
      <c r="AA82">
        <v>1.2559018526519181E-3</v>
      </c>
      <c r="AB82">
        <v>2.8818749941095494E-4</v>
      </c>
    </row>
    <row r="83" spans="1:28" x14ac:dyDescent="0.3">
      <c r="B83">
        <v>-1.3454078299738681E-4</v>
      </c>
      <c r="C83">
        <v>-1.0808798352760786E-4</v>
      </c>
      <c r="D83">
        <v>1.5595746508868151E-4</v>
      </c>
      <c r="E83">
        <v>-6.0183348428237329E-5</v>
      </c>
      <c r="F83">
        <v>6.3064619262813383E-5</v>
      </c>
      <c r="G83">
        <v>2.984285665373794E-5</v>
      </c>
      <c r="H83">
        <v>-1.0329265305540018E-5</v>
      </c>
      <c r="I83">
        <v>-1.655947775192491E-4</v>
      </c>
      <c r="J83">
        <v>-1.9023168565938649E-4</v>
      </c>
      <c r="K83">
        <v>-7.760029392324245E-5</v>
      </c>
      <c r="L83">
        <v>-9.9727908051451715E-5</v>
      </c>
      <c r="M83">
        <v>-8.8550643703879869E-5</v>
      </c>
      <c r="N83">
        <v>1.5554372112521484E-4</v>
      </c>
      <c r="O83">
        <v>8.4212691454231504E-5</v>
      </c>
      <c r="P83">
        <v>3.5557520109715359E-6</v>
      </c>
      <c r="Q83">
        <v>4.3080102501054113E-5</v>
      </c>
      <c r="R83">
        <v>2.0670886617742807E-4</v>
      </c>
      <c r="S83">
        <v>5.2148182273568326E-5</v>
      </c>
      <c r="T83">
        <v>-1.7230892373150397E-4</v>
      </c>
      <c r="U83">
        <v>7.8906748342447803E-5</v>
      </c>
      <c r="V83">
        <v>2.6957737045648234E-5</v>
      </c>
      <c r="W83">
        <v>4.0261131009343767E-5</v>
      </c>
      <c r="X83">
        <v>-5.7333536572391677E-5</v>
      </c>
      <c r="Y83">
        <v>-8.8074547098950396E-5</v>
      </c>
      <c r="Z83">
        <v>-1.505191381314556E-4</v>
      </c>
      <c r="AA83">
        <v>-7.6255816556201244E-5</v>
      </c>
      <c r="AB83">
        <v>3.2051936210754708E-5</v>
      </c>
    </row>
    <row r="85" spans="1:28" x14ac:dyDescent="0.3">
      <c r="A85" s="7" t="s">
        <v>46</v>
      </c>
      <c r="B85" s="7"/>
      <c r="C85" s="7"/>
    </row>
    <row r="86" spans="1:28" x14ac:dyDescent="0.3">
      <c r="A86" t="s">
        <v>47</v>
      </c>
      <c r="B86" cm="1">
        <f t="array" ref="B86:B89">MMULT(B80:AB83,H34:H60)</f>
        <v>0.9999999999998288</v>
      </c>
    </row>
    <row r="87" spans="1:28" x14ac:dyDescent="0.3">
      <c r="A87" t="s">
        <v>48</v>
      </c>
      <c r="B87">
        <v>-0.99999999999983014</v>
      </c>
    </row>
    <row r="88" spans="1:28" x14ac:dyDescent="0.3">
      <c r="A88" t="s">
        <v>49</v>
      </c>
      <c r="B88">
        <v>-0.99999999999875833</v>
      </c>
    </row>
    <row r="89" spans="1:28" x14ac:dyDescent="0.3">
      <c r="A89" t="s">
        <v>87</v>
      </c>
      <c r="B89">
        <v>-0.99999999999985478</v>
      </c>
    </row>
    <row r="92" spans="1:28" x14ac:dyDescent="0.3">
      <c r="A92" s="2"/>
      <c r="C92" t="s">
        <v>51</v>
      </c>
    </row>
    <row r="93" spans="1:28" x14ac:dyDescent="0.3">
      <c r="B93" t="s">
        <v>86</v>
      </c>
    </row>
    <row r="94" spans="1:28" x14ac:dyDescent="0.3">
      <c r="A94" s="2" t="s">
        <v>41</v>
      </c>
      <c r="B94" s="2" t="s">
        <v>36</v>
      </c>
      <c r="C94" s="2" t="s">
        <v>37</v>
      </c>
      <c r="D94" s="2" t="s">
        <v>38</v>
      </c>
      <c r="E94" s="2" t="s">
        <v>39</v>
      </c>
      <c r="F94" s="2"/>
      <c r="G94" s="2" t="s">
        <v>40</v>
      </c>
      <c r="H94" s="2" t="s">
        <v>35</v>
      </c>
    </row>
    <row r="95" spans="1:28" x14ac:dyDescent="0.3">
      <c r="B95" s="1" t="s">
        <v>1</v>
      </c>
      <c r="C95" s="1" t="s">
        <v>2</v>
      </c>
      <c r="D95" s="1" t="s">
        <v>3</v>
      </c>
      <c r="E95" s="1" t="s">
        <v>4</v>
      </c>
      <c r="H95" s="1" t="s">
        <v>5</v>
      </c>
    </row>
    <row r="96" spans="1:28" x14ac:dyDescent="0.3">
      <c r="A96" s="2" t="s">
        <v>33</v>
      </c>
      <c r="B96" s="2">
        <v>13562</v>
      </c>
      <c r="C96" s="2">
        <v>7115</v>
      </c>
      <c r="D96" s="2">
        <v>275</v>
      </c>
      <c r="E96" s="2">
        <v>2556</v>
      </c>
      <c r="G96" s="2" t="s">
        <v>34</v>
      </c>
      <c r="H96" s="2">
        <v>3616</v>
      </c>
    </row>
    <row r="97" spans="2:8" x14ac:dyDescent="0.3">
      <c r="B97" s="2">
        <v>15356</v>
      </c>
      <c r="C97" s="2">
        <v>8015</v>
      </c>
      <c r="D97" s="2">
        <v>347</v>
      </c>
      <c r="E97" s="2">
        <v>2963</v>
      </c>
      <c r="H97" s="2">
        <v>4031</v>
      </c>
    </row>
    <row r="98" spans="2:8" x14ac:dyDescent="0.3">
      <c r="B98" s="2">
        <v>32389</v>
      </c>
      <c r="C98" s="2">
        <v>16395</v>
      </c>
      <c r="D98" s="2">
        <v>713</v>
      </c>
      <c r="E98" s="2">
        <v>8122</v>
      </c>
      <c r="H98" s="2">
        <v>7159</v>
      </c>
    </row>
    <row r="99" spans="2:8" x14ac:dyDescent="0.3">
      <c r="B99" s="2">
        <v>23714</v>
      </c>
      <c r="C99" s="2">
        <v>12191</v>
      </c>
      <c r="D99" s="2">
        <v>576</v>
      </c>
      <c r="E99" s="2">
        <v>4992</v>
      </c>
      <c r="H99" s="2">
        <v>5955</v>
      </c>
    </row>
    <row r="100" spans="2:8" x14ac:dyDescent="0.3">
      <c r="B100" s="2">
        <v>20325</v>
      </c>
      <c r="C100" s="2">
        <v>11222</v>
      </c>
      <c r="D100" s="2">
        <v>546</v>
      </c>
      <c r="E100" s="2">
        <v>3626</v>
      </c>
      <c r="H100" s="2">
        <v>4931</v>
      </c>
    </row>
    <row r="101" spans="2:8" x14ac:dyDescent="0.3">
      <c r="B101" s="2">
        <v>11482</v>
      </c>
      <c r="C101" s="2">
        <v>6572</v>
      </c>
      <c r="D101" s="2">
        <v>257</v>
      </c>
      <c r="E101" s="2">
        <v>1948</v>
      </c>
      <c r="H101" s="2">
        <v>2705</v>
      </c>
    </row>
    <row r="102" spans="2:8" x14ac:dyDescent="0.3">
      <c r="B102" s="2">
        <v>22497</v>
      </c>
      <c r="C102" s="2">
        <v>11532</v>
      </c>
      <c r="D102" s="2">
        <v>578</v>
      </c>
      <c r="E102" s="2">
        <v>4818</v>
      </c>
      <c r="H102" s="2">
        <v>5569</v>
      </c>
    </row>
    <row r="103" spans="2:8" x14ac:dyDescent="0.3">
      <c r="B103" s="2">
        <v>22043</v>
      </c>
      <c r="C103" s="2">
        <v>11371</v>
      </c>
      <c r="D103" s="2">
        <v>589</v>
      </c>
      <c r="E103" s="2">
        <v>4060</v>
      </c>
      <c r="H103" s="2">
        <v>6023</v>
      </c>
    </row>
    <row r="104" spans="2:8" x14ac:dyDescent="0.3">
      <c r="B104" s="2">
        <v>12192</v>
      </c>
      <c r="C104" s="2">
        <v>6358</v>
      </c>
      <c r="D104" s="2">
        <v>229</v>
      </c>
      <c r="E104" s="2">
        <v>2176</v>
      </c>
      <c r="H104" s="2">
        <v>3429</v>
      </c>
    </row>
    <row r="105" spans="2:8" x14ac:dyDescent="0.3">
      <c r="B105" s="2">
        <v>14420</v>
      </c>
      <c r="C105" s="2">
        <v>7605</v>
      </c>
      <c r="D105" s="2">
        <v>319</v>
      </c>
      <c r="E105" s="2">
        <v>2797</v>
      </c>
      <c r="H105" s="2">
        <v>3699</v>
      </c>
    </row>
    <row r="106" spans="2:8" x14ac:dyDescent="0.3">
      <c r="B106" s="2">
        <v>27337</v>
      </c>
      <c r="C106" s="2">
        <v>13275</v>
      </c>
      <c r="D106" s="2">
        <v>631</v>
      </c>
      <c r="E106" s="2">
        <v>6622</v>
      </c>
      <c r="H106" s="2">
        <v>6809</v>
      </c>
    </row>
    <row r="107" spans="2:8" x14ac:dyDescent="0.3">
      <c r="B107" s="2">
        <v>11534</v>
      </c>
      <c r="C107" s="2">
        <v>6158</v>
      </c>
      <c r="D107" s="2">
        <v>285</v>
      </c>
      <c r="E107" s="2">
        <v>1968</v>
      </c>
      <c r="H107" s="2">
        <v>3123</v>
      </c>
    </row>
    <row r="108" spans="2:8" x14ac:dyDescent="0.3">
      <c r="B108" s="2">
        <v>32629</v>
      </c>
      <c r="C108" s="2">
        <v>16435</v>
      </c>
      <c r="D108" s="2">
        <v>738</v>
      </c>
      <c r="E108" s="2">
        <v>8200</v>
      </c>
      <c r="H108" s="2">
        <v>7256</v>
      </c>
    </row>
    <row r="109" spans="2:8" x14ac:dyDescent="0.3">
      <c r="B109" s="2">
        <v>18819</v>
      </c>
      <c r="C109" s="2">
        <v>9784</v>
      </c>
      <c r="D109" s="2">
        <v>406</v>
      </c>
      <c r="E109" s="2">
        <v>4443</v>
      </c>
      <c r="H109" s="2">
        <v>4186</v>
      </c>
    </row>
    <row r="110" spans="2:8" x14ac:dyDescent="0.3">
      <c r="B110" s="2">
        <v>11366</v>
      </c>
      <c r="C110" s="2">
        <v>6053</v>
      </c>
      <c r="D110" s="2">
        <v>409</v>
      </c>
      <c r="E110" s="2">
        <v>1819</v>
      </c>
      <c r="H110" s="2">
        <v>3085</v>
      </c>
    </row>
    <row r="111" spans="2:8" x14ac:dyDescent="0.3">
      <c r="B111" s="2">
        <v>27426</v>
      </c>
      <c r="C111" s="2">
        <v>13464</v>
      </c>
      <c r="D111" s="2">
        <v>620</v>
      </c>
      <c r="E111" s="2">
        <v>6993</v>
      </c>
      <c r="H111" s="2">
        <v>6349</v>
      </c>
    </row>
    <row r="112" spans="2:8" x14ac:dyDescent="0.3">
      <c r="B112" s="2">
        <v>19131</v>
      </c>
      <c r="C112" s="2">
        <v>10380</v>
      </c>
      <c r="D112" s="2">
        <v>510</v>
      </c>
      <c r="E112" s="2">
        <v>4106</v>
      </c>
      <c r="H112" s="2">
        <v>4135</v>
      </c>
    </row>
    <row r="113" spans="1:8" x14ac:dyDescent="0.3">
      <c r="B113" s="2">
        <v>31567</v>
      </c>
      <c r="C113" s="2">
        <v>15873</v>
      </c>
      <c r="D113" s="2">
        <v>682</v>
      </c>
      <c r="E113" s="2">
        <v>7751</v>
      </c>
      <c r="H113" s="2">
        <v>7261</v>
      </c>
    </row>
    <row r="114" spans="1:8" x14ac:dyDescent="0.3">
      <c r="B114" s="2">
        <v>14158</v>
      </c>
      <c r="C114" s="2">
        <v>7297</v>
      </c>
      <c r="D114" s="2">
        <v>315</v>
      </c>
      <c r="E114" s="2">
        <v>2614</v>
      </c>
      <c r="H114" s="2">
        <v>3932</v>
      </c>
    </row>
    <row r="115" spans="1:8" x14ac:dyDescent="0.3">
      <c r="B115" s="2">
        <v>18935</v>
      </c>
      <c r="C115" s="2">
        <v>10198</v>
      </c>
      <c r="D115" s="2">
        <v>429</v>
      </c>
      <c r="E115" s="2">
        <v>3994</v>
      </c>
      <c r="H115" s="2">
        <v>4314</v>
      </c>
    </row>
    <row r="116" spans="1:8" x14ac:dyDescent="0.3">
      <c r="B116" s="2">
        <v>15984</v>
      </c>
      <c r="C116" s="2">
        <v>8418</v>
      </c>
      <c r="D116" s="2">
        <v>363</v>
      </c>
      <c r="E116" s="2">
        <v>3449</v>
      </c>
      <c r="H116" s="2">
        <v>3754</v>
      </c>
    </row>
    <row r="117" spans="1:8" x14ac:dyDescent="0.3">
      <c r="B117" s="2">
        <v>34257</v>
      </c>
      <c r="C117" s="2">
        <v>16864</v>
      </c>
      <c r="D117" s="2">
        <v>670</v>
      </c>
      <c r="E117" s="2">
        <v>8992</v>
      </c>
      <c r="H117" s="2">
        <v>7731</v>
      </c>
    </row>
    <row r="118" spans="1:8" x14ac:dyDescent="0.3">
      <c r="B118" s="2">
        <v>18297</v>
      </c>
      <c r="C118" s="2">
        <v>9489</v>
      </c>
      <c r="D118" s="2">
        <v>390</v>
      </c>
      <c r="E118" s="2">
        <v>3909</v>
      </c>
      <c r="H118" s="2">
        <v>4509</v>
      </c>
    </row>
    <row r="119" spans="1:8" x14ac:dyDescent="0.3">
      <c r="B119" s="2">
        <v>12738</v>
      </c>
      <c r="C119" s="2">
        <v>6807</v>
      </c>
      <c r="D119" s="2">
        <v>252</v>
      </c>
      <c r="E119" s="2">
        <v>2410</v>
      </c>
      <c r="H119" s="2">
        <v>3269</v>
      </c>
    </row>
    <row r="120" spans="1:8" x14ac:dyDescent="0.3">
      <c r="B120" s="2">
        <v>14920</v>
      </c>
      <c r="C120" s="2">
        <v>7667</v>
      </c>
      <c r="D120" s="2">
        <v>336</v>
      </c>
      <c r="E120" s="2">
        <v>2867</v>
      </c>
      <c r="H120" s="2">
        <v>4050</v>
      </c>
    </row>
    <row r="121" spans="1:8" x14ac:dyDescent="0.3">
      <c r="B121" s="2">
        <v>21046</v>
      </c>
      <c r="C121" s="2">
        <v>11053</v>
      </c>
      <c r="D121" s="2">
        <v>608</v>
      </c>
      <c r="E121" s="2">
        <v>3773</v>
      </c>
      <c r="H121" s="2">
        <v>5612</v>
      </c>
    </row>
    <row r="122" spans="1:8" x14ac:dyDescent="0.3">
      <c r="B122" s="2">
        <v>30531</v>
      </c>
      <c r="C122" s="2">
        <v>15581</v>
      </c>
      <c r="D122" s="2">
        <v>714</v>
      </c>
      <c r="E122" s="2">
        <v>7002</v>
      </c>
      <c r="H122" s="2">
        <v>7234</v>
      </c>
    </row>
    <row r="124" spans="1:8" x14ac:dyDescent="0.3">
      <c r="A124" t="s">
        <v>52</v>
      </c>
      <c r="B124" s="2">
        <f>AVERAGE(B96:B122)</f>
        <v>20320.555555555555</v>
      </c>
      <c r="C124" s="2">
        <f>AVERAGE(C96:C122)</f>
        <v>10487.851851851852</v>
      </c>
      <c r="D124" s="2">
        <f xml:space="preserve"> AVERAGE(D96:D122)</f>
        <v>473.59259259259261</v>
      </c>
      <c r="E124" s="2">
        <f xml:space="preserve"> AVERAGE(E96:E122)</f>
        <v>4406.2962962962965</v>
      </c>
      <c r="H124">
        <f>AVERAGE(H96:H122)</f>
        <v>4952.8148148148148</v>
      </c>
    </row>
    <row r="127" spans="1:8" x14ac:dyDescent="0.3">
      <c r="A127" t="s">
        <v>53</v>
      </c>
      <c r="B127" s="2">
        <v>1</v>
      </c>
      <c r="C127" s="2">
        <v>-1</v>
      </c>
      <c r="D127" s="2">
        <v>-1</v>
      </c>
      <c r="E127" s="2">
        <v>-1</v>
      </c>
    </row>
    <row r="129" spans="1:8" x14ac:dyDescent="0.3">
      <c r="A129" t="s">
        <v>54</v>
      </c>
      <c r="B129" s="2">
        <f>B124 * B127</f>
        <v>20320.555555555555</v>
      </c>
      <c r="C129" s="2">
        <f xml:space="preserve"> C124 * C127</f>
        <v>-10487.851851851852</v>
      </c>
      <c r="D129" s="2">
        <f xml:space="preserve"> D127*D124</f>
        <v>-473.59259259259261</v>
      </c>
      <c r="E129" s="2">
        <f>E124*E127</f>
        <v>-4406.2962962962965</v>
      </c>
    </row>
    <row r="131" spans="1:8" x14ac:dyDescent="0.3">
      <c r="A131" t="s">
        <v>83</v>
      </c>
      <c r="B131">
        <f ca="1" xml:space="preserve"> H124 - B129 - C129 - D129 -B131 -E129</f>
        <v>0</v>
      </c>
    </row>
    <row r="136" spans="1:8" x14ac:dyDescent="0.3">
      <c r="B136">
        <v>1</v>
      </c>
      <c r="C136" s="2">
        <v>13562</v>
      </c>
      <c r="D136" s="2">
        <v>7115</v>
      </c>
      <c r="E136" s="2">
        <v>275</v>
      </c>
      <c r="F136" s="2">
        <v>2556</v>
      </c>
      <c r="H136" s="2">
        <v>3616</v>
      </c>
    </row>
    <row r="137" spans="1:8" x14ac:dyDescent="0.3">
      <c r="B137">
        <v>1</v>
      </c>
      <c r="C137" s="2">
        <v>15356</v>
      </c>
      <c r="D137" s="2">
        <v>8015</v>
      </c>
      <c r="E137" s="2">
        <v>347</v>
      </c>
      <c r="F137" s="2">
        <v>2963</v>
      </c>
      <c r="H137" s="2">
        <v>4031</v>
      </c>
    </row>
    <row r="138" spans="1:8" x14ac:dyDescent="0.3">
      <c r="B138">
        <v>1</v>
      </c>
      <c r="C138" s="2">
        <v>32389</v>
      </c>
      <c r="D138" s="2">
        <v>16395</v>
      </c>
      <c r="E138" s="2">
        <v>713</v>
      </c>
      <c r="F138" s="2">
        <v>8122</v>
      </c>
      <c r="H138" s="2">
        <v>7159</v>
      </c>
    </row>
    <row r="139" spans="1:8" x14ac:dyDescent="0.3">
      <c r="B139">
        <v>1</v>
      </c>
      <c r="C139" s="2">
        <v>23714</v>
      </c>
      <c r="D139" s="2">
        <v>12191</v>
      </c>
      <c r="E139" s="2">
        <v>576</v>
      </c>
      <c r="F139" s="2">
        <v>4992</v>
      </c>
      <c r="H139" s="2">
        <v>5955</v>
      </c>
    </row>
    <row r="140" spans="1:8" x14ac:dyDescent="0.3">
      <c r="B140">
        <v>1</v>
      </c>
      <c r="C140" s="2">
        <v>20325</v>
      </c>
      <c r="D140" s="2">
        <v>11222</v>
      </c>
      <c r="E140" s="2">
        <v>546</v>
      </c>
      <c r="F140" s="2">
        <v>3626</v>
      </c>
      <c r="H140" s="2">
        <v>4931</v>
      </c>
    </row>
    <row r="141" spans="1:8" x14ac:dyDescent="0.3">
      <c r="B141">
        <v>1</v>
      </c>
      <c r="C141" s="2">
        <v>11482</v>
      </c>
      <c r="D141" s="2">
        <v>6572</v>
      </c>
      <c r="E141" s="2">
        <v>257</v>
      </c>
      <c r="F141" s="2">
        <v>1948</v>
      </c>
      <c r="H141" s="2">
        <v>2705</v>
      </c>
    </row>
    <row r="142" spans="1:8" x14ac:dyDescent="0.3">
      <c r="B142">
        <v>1</v>
      </c>
      <c r="C142" s="2">
        <v>22497</v>
      </c>
      <c r="D142" s="2">
        <v>11532</v>
      </c>
      <c r="E142" s="2">
        <v>578</v>
      </c>
      <c r="F142" s="2">
        <v>4818</v>
      </c>
      <c r="H142" s="2">
        <v>5569</v>
      </c>
    </row>
    <row r="143" spans="1:8" x14ac:dyDescent="0.3">
      <c r="B143">
        <v>1</v>
      </c>
      <c r="C143" s="2">
        <v>22043</v>
      </c>
      <c r="D143" s="2">
        <v>11371</v>
      </c>
      <c r="E143" s="2">
        <v>589</v>
      </c>
      <c r="F143" s="2">
        <v>4060</v>
      </c>
      <c r="H143" s="2">
        <v>6023</v>
      </c>
    </row>
    <row r="144" spans="1:8" x14ac:dyDescent="0.3">
      <c r="B144">
        <v>1</v>
      </c>
      <c r="C144" s="2">
        <v>12192</v>
      </c>
      <c r="D144" s="2">
        <v>6358</v>
      </c>
      <c r="E144" s="2">
        <v>229</v>
      </c>
      <c r="F144" s="2">
        <v>2176</v>
      </c>
      <c r="H144" s="2">
        <v>3429</v>
      </c>
    </row>
    <row r="145" spans="2:8" x14ac:dyDescent="0.3">
      <c r="B145">
        <v>1</v>
      </c>
      <c r="C145" s="2">
        <v>14420</v>
      </c>
      <c r="D145" s="2">
        <v>7605</v>
      </c>
      <c r="E145" s="2">
        <v>319</v>
      </c>
      <c r="F145" s="2">
        <v>2797</v>
      </c>
      <c r="H145" s="2">
        <v>3699</v>
      </c>
    </row>
    <row r="146" spans="2:8" x14ac:dyDescent="0.3">
      <c r="B146">
        <v>1</v>
      </c>
      <c r="C146" s="2">
        <v>27337</v>
      </c>
      <c r="D146" s="2">
        <v>13275</v>
      </c>
      <c r="E146" s="2">
        <v>631</v>
      </c>
      <c r="F146" s="2">
        <v>6622</v>
      </c>
      <c r="H146" s="2">
        <v>6809</v>
      </c>
    </row>
    <row r="147" spans="2:8" x14ac:dyDescent="0.3">
      <c r="B147">
        <v>1</v>
      </c>
      <c r="C147" s="2">
        <v>11534</v>
      </c>
      <c r="D147" s="2">
        <v>6158</v>
      </c>
      <c r="E147" s="2">
        <v>285</v>
      </c>
      <c r="F147" s="2">
        <v>1968</v>
      </c>
      <c r="H147" s="2">
        <v>3123</v>
      </c>
    </row>
    <row r="148" spans="2:8" x14ac:dyDescent="0.3">
      <c r="B148">
        <v>1</v>
      </c>
      <c r="C148" s="2">
        <v>32629</v>
      </c>
      <c r="D148" s="2">
        <v>16435</v>
      </c>
      <c r="E148" s="2">
        <v>738</v>
      </c>
      <c r="F148" s="2">
        <v>8200</v>
      </c>
      <c r="H148" s="2">
        <v>7256</v>
      </c>
    </row>
    <row r="149" spans="2:8" x14ac:dyDescent="0.3">
      <c r="B149">
        <v>1</v>
      </c>
      <c r="C149" s="2">
        <v>18819</v>
      </c>
      <c r="D149" s="2">
        <v>9784</v>
      </c>
      <c r="E149" s="2">
        <v>406</v>
      </c>
      <c r="F149" s="2">
        <v>4443</v>
      </c>
      <c r="H149" s="2">
        <v>4186</v>
      </c>
    </row>
    <row r="150" spans="2:8" x14ac:dyDescent="0.3">
      <c r="B150">
        <v>1</v>
      </c>
      <c r="C150" s="2">
        <v>11366</v>
      </c>
      <c r="D150" s="2">
        <v>6053</v>
      </c>
      <c r="E150" s="2">
        <v>409</v>
      </c>
      <c r="F150" s="2">
        <v>1819</v>
      </c>
      <c r="H150" s="2">
        <v>3085</v>
      </c>
    </row>
    <row r="151" spans="2:8" x14ac:dyDescent="0.3">
      <c r="B151">
        <v>1</v>
      </c>
      <c r="C151" s="2">
        <v>27426</v>
      </c>
      <c r="D151" s="2">
        <v>13464</v>
      </c>
      <c r="E151" s="2">
        <v>620</v>
      </c>
      <c r="F151" s="2">
        <v>6993</v>
      </c>
      <c r="H151" s="2">
        <v>6349</v>
      </c>
    </row>
    <row r="152" spans="2:8" x14ac:dyDescent="0.3">
      <c r="B152">
        <v>1</v>
      </c>
      <c r="C152" s="2">
        <v>19131</v>
      </c>
      <c r="D152" s="2">
        <v>10380</v>
      </c>
      <c r="E152" s="2">
        <v>510</v>
      </c>
      <c r="F152" s="2">
        <v>4106</v>
      </c>
      <c r="H152" s="2">
        <v>4135</v>
      </c>
    </row>
    <row r="153" spans="2:8" x14ac:dyDescent="0.3">
      <c r="B153">
        <v>1</v>
      </c>
      <c r="C153" s="2">
        <v>31567</v>
      </c>
      <c r="D153" s="2">
        <v>15873</v>
      </c>
      <c r="E153" s="2">
        <v>682</v>
      </c>
      <c r="F153" s="2">
        <v>7751</v>
      </c>
      <c r="H153" s="2">
        <v>7261</v>
      </c>
    </row>
    <row r="154" spans="2:8" x14ac:dyDescent="0.3">
      <c r="B154">
        <v>1</v>
      </c>
      <c r="C154" s="2">
        <v>14158</v>
      </c>
      <c r="D154" s="2">
        <v>7297</v>
      </c>
      <c r="E154" s="2">
        <v>315</v>
      </c>
      <c r="F154" s="2">
        <v>2614</v>
      </c>
      <c r="H154" s="2">
        <v>3932</v>
      </c>
    </row>
    <row r="155" spans="2:8" x14ac:dyDescent="0.3">
      <c r="B155">
        <v>1</v>
      </c>
      <c r="C155" s="2">
        <v>18935</v>
      </c>
      <c r="D155" s="2">
        <v>10198</v>
      </c>
      <c r="E155" s="2">
        <v>429</v>
      </c>
      <c r="F155" s="2">
        <v>3994</v>
      </c>
      <c r="H155" s="2">
        <v>4314</v>
      </c>
    </row>
    <row r="156" spans="2:8" x14ac:dyDescent="0.3">
      <c r="B156">
        <v>1</v>
      </c>
      <c r="C156" s="2">
        <v>15984</v>
      </c>
      <c r="D156" s="2">
        <v>8418</v>
      </c>
      <c r="E156" s="2">
        <v>363</v>
      </c>
      <c r="F156" s="2">
        <v>3449</v>
      </c>
      <c r="H156" s="2">
        <v>3754</v>
      </c>
    </row>
    <row r="157" spans="2:8" x14ac:dyDescent="0.3">
      <c r="B157">
        <v>1</v>
      </c>
      <c r="C157" s="2">
        <v>34257</v>
      </c>
      <c r="D157" s="2">
        <v>16864</v>
      </c>
      <c r="E157" s="2">
        <v>670</v>
      </c>
      <c r="F157" s="2">
        <v>8992</v>
      </c>
      <c r="H157" s="2">
        <v>7731</v>
      </c>
    </row>
    <row r="158" spans="2:8" x14ac:dyDescent="0.3">
      <c r="B158">
        <v>1</v>
      </c>
      <c r="C158" s="2">
        <v>18297</v>
      </c>
      <c r="D158" s="2">
        <v>9489</v>
      </c>
      <c r="E158" s="2">
        <v>390</v>
      </c>
      <c r="F158" s="2">
        <v>3909</v>
      </c>
      <c r="H158" s="2">
        <v>4509</v>
      </c>
    </row>
    <row r="159" spans="2:8" x14ac:dyDescent="0.3">
      <c r="B159">
        <v>1</v>
      </c>
      <c r="C159" s="2">
        <v>12738</v>
      </c>
      <c r="D159" s="2">
        <v>6807</v>
      </c>
      <c r="E159" s="2">
        <v>252</v>
      </c>
      <c r="F159" s="2">
        <v>2410</v>
      </c>
      <c r="H159" s="2">
        <v>3269</v>
      </c>
    </row>
    <row r="160" spans="2:8" x14ac:dyDescent="0.3">
      <c r="B160">
        <v>1</v>
      </c>
      <c r="C160" s="2">
        <v>14920</v>
      </c>
      <c r="D160" s="2">
        <v>7667</v>
      </c>
      <c r="E160" s="2">
        <v>336</v>
      </c>
      <c r="F160" s="2">
        <v>2867</v>
      </c>
      <c r="H160" s="2">
        <v>4050</v>
      </c>
    </row>
    <row r="161" spans="1:28" x14ac:dyDescent="0.3">
      <c r="B161">
        <v>1</v>
      </c>
      <c r="C161" s="2">
        <v>21046</v>
      </c>
      <c r="D161" s="2">
        <v>11053</v>
      </c>
      <c r="E161" s="2">
        <v>608</v>
      </c>
      <c r="F161" s="2">
        <v>3773</v>
      </c>
      <c r="H161" s="2">
        <v>5612</v>
      </c>
    </row>
    <row r="162" spans="1:28" x14ac:dyDescent="0.3">
      <c r="B162">
        <v>1</v>
      </c>
      <c r="C162" s="2">
        <v>30531</v>
      </c>
      <c r="D162" s="2">
        <v>15581</v>
      </c>
      <c r="E162" s="2">
        <v>714</v>
      </c>
      <c r="F162" s="2">
        <v>7002</v>
      </c>
      <c r="H162" s="2">
        <v>7234</v>
      </c>
    </row>
    <row r="165" spans="1:28" x14ac:dyDescent="0.3">
      <c r="A165" t="s">
        <v>88</v>
      </c>
      <c r="B165" cm="1">
        <f t="array" ref="B165:AB169">TRANSPOSE(B136:F162)</f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3">
      <c r="B166">
        <v>13562</v>
      </c>
      <c r="C166">
        <v>15356</v>
      </c>
      <c r="D166">
        <v>32389</v>
      </c>
      <c r="E166">
        <v>23714</v>
      </c>
      <c r="F166">
        <v>20325</v>
      </c>
      <c r="G166">
        <v>11482</v>
      </c>
      <c r="H166">
        <v>22497</v>
      </c>
      <c r="I166">
        <v>22043</v>
      </c>
      <c r="J166">
        <v>12192</v>
      </c>
      <c r="K166">
        <v>14420</v>
      </c>
      <c r="L166">
        <v>27337</v>
      </c>
      <c r="M166">
        <v>11534</v>
      </c>
      <c r="N166">
        <v>32629</v>
      </c>
      <c r="O166">
        <v>18819</v>
      </c>
      <c r="P166">
        <v>11366</v>
      </c>
      <c r="Q166">
        <v>27426</v>
      </c>
      <c r="R166">
        <v>19131</v>
      </c>
      <c r="S166">
        <v>31567</v>
      </c>
      <c r="T166">
        <v>14158</v>
      </c>
      <c r="U166">
        <v>18935</v>
      </c>
      <c r="V166">
        <v>15984</v>
      </c>
      <c r="W166">
        <v>34257</v>
      </c>
      <c r="X166">
        <v>18297</v>
      </c>
      <c r="Y166">
        <v>12738</v>
      </c>
      <c r="Z166">
        <v>14920</v>
      </c>
      <c r="AA166">
        <v>21046</v>
      </c>
      <c r="AB166">
        <v>30531</v>
      </c>
    </row>
    <row r="167" spans="1:28" x14ac:dyDescent="0.3">
      <c r="B167">
        <v>7115</v>
      </c>
      <c r="C167">
        <v>8015</v>
      </c>
      <c r="D167">
        <v>16395</v>
      </c>
      <c r="E167">
        <v>12191</v>
      </c>
      <c r="F167">
        <v>11222</v>
      </c>
      <c r="G167">
        <v>6572</v>
      </c>
      <c r="H167">
        <v>11532</v>
      </c>
      <c r="I167">
        <v>11371</v>
      </c>
      <c r="J167">
        <v>6358</v>
      </c>
      <c r="K167">
        <v>7605</v>
      </c>
      <c r="L167">
        <v>13275</v>
      </c>
      <c r="M167">
        <v>6158</v>
      </c>
      <c r="N167">
        <v>16435</v>
      </c>
      <c r="O167">
        <v>9784</v>
      </c>
      <c r="P167">
        <v>6053</v>
      </c>
      <c r="Q167">
        <v>13464</v>
      </c>
      <c r="R167">
        <v>10380</v>
      </c>
      <c r="S167">
        <v>15873</v>
      </c>
      <c r="T167">
        <v>7297</v>
      </c>
      <c r="U167">
        <v>10198</v>
      </c>
      <c r="V167">
        <v>8418</v>
      </c>
      <c r="W167">
        <v>16864</v>
      </c>
      <c r="X167">
        <v>9489</v>
      </c>
      <c r="Y167">
        <v>6807</v>
      </c>
      <c r="Z167">
        <v>7667</v>
      </c>
      <c r="AA167">
        <v>11053</v>
      </c>
      <c r="AB167">
        <v>15581</v>
      </c>
    </row>
    <row r="168" spans="1:28" x14ac:dyDescent="0.3">
      <c r="B168">
        <v>275</v>
      </c>
      <c r="C168">
        <v>347</v>
      </c>
      <c r="D168">
        <v>713</v>
      </c>
      <c r="E168">
        <v>576</v>
      </c>
      <c r="F168">
        <v>546</v>
      </c>
      <c r="G168">
        <v>257</v>
      </c>
      <c r="H168">
        <v>578</v>
      </c>
      <c r="I168">
        <v>589</v>
      </c>
      <c r="J168">
        <v>229</v>
      </c>
      <c r="K168">
        <v>319</v>
      </c>
      <c r="L168">
        <v>631</v>
      </c>
      <c r="M168">
        <v>285</v>
      </c>
      <c r="N168">
        <v>738</v>
      </c>
      <c r="O168">
        <v>406</v>
      </c>
      <c r="P168">
        <v>409</v>
      </c>
      <c r="Q168">
        <v>620</v>
      </c>
      <c r="R168">
        <v>510</v>
      </c>
      <c r="S168">
        <v>682</v>
      </c>
      <c r="T168">
        <v>315</v>
      </c>
      <c r="U168">
        <v>429</v>
      </c>
      <c r="V168">
        <v>363</v>
      </c>
      <c r="W168">
        <v>670</v>
      </c>
      <c r="X168">
        <v>390</v>
      </c>
      <c r="Y168">
        <v>252</v>
      </c>
      <c r="Z168">
        <v>336</v>
      </c>
      <c r="AA168">
        <v>608</v>
      </c>
      <c r="AB168">
        <v>714</v>
      </c>
    </row>
    <row r="169" spans="1:28" x14ac:dyDescent="0.3">
      <c r="B169">
        <v>2556</v>
      </c>
      <c r="C169">
        <v>2963</v>
      </c>
      <c r="D169">
        <v>8122</v>
      </c>
      <c r="E169">
        <v>4992</v>
      </c>
      <c r="F169">
        <v>3626</v>
      </c>
      <c r="G169">
        <v>1948</v>
      </c>
      <c r="H169">
        <v>4818</v>
      </c>
      <c r="I169">
        <v>4060</v>
      </c>
      <c r="J169">
        <v>2176</v>
      </c>
      <c r="K169">
        <v>2797</v>
      </c>
      <c r="L169">
        <v>6622</v>
      </c>
      <c r="M169">
        <v>1968</v>
      </c>
      <c r="N169">
        <v>8200</v>
      </c>
      <c r="O169">
        <v>4443</v>
      </c>
      <c r="P169">
        <v>1819</v>
      </c>
      <c r="Q169">
        <v>6993</v>
      </c>
      <c r="R169">
        <v>4106</v>
      </c>
      <c r="S169">
        <v>7751</v>
      </c>
      <c r="T169">
        <v>2614</v>
      </c>
      <c r="U169">
        <v>3994</v>
      </c>
      <c r="V169">
        <v>3449</v>
      </c>
      <c r="W169">
        <v>8992</v>
      </c>
      <c r="X169">
        <v>3909</v>
      </c>
      <c r="Y169">
        <v>2410</v>
      </c>
      <c r="Z169">
        <v>2867</v>
      </c>
      <c r="AA169">
        <v>3773</v>
      </c>
      <c r="AB169">
        <v>7002</v>
      </c>
    </row>
    <row r="175" spans="1:28" x14ac:dyDescent="0.3">
      <c r="A175" t="s">
        <v>89</v>
      </c>
    </row>
    <row r="176" spans="1:28" x14ac:dyDescent="0.3">
      <c r="B176" cm="1">
        <f t="array" ref="B176:F180">MMULT(B165:AB169,B136:F162)</f>
        <v>27</v>
      </c>
      <c r="C176">
        <v>548655</v>
      </c>
      <c r="D176">
        <v>283172</v>
      </c>
      <c r="E176">
        <v>12787</v>
      </c>
      <c r="F176">
        <v>118970</v>
      </c>
    </row>
    <row r="177" spans="1:28" x14ac:dyDescent="0.3">
      <c r="B177">
        <v>548655</v>
      </c>
      <c r="C177">
        <v>12550393801</v>
      </c>
      <c r="D177">
        <v>6424231441</v>
      </c>
      <c r="E177">
        <v>289724734</v>
      </c>
      <c r="F177">
        <v>2826993683</v>
      </c>
    </row>
    <row r="178" spans="1:28" x14ac:dyDescent="0.3">
      <c r="B178">
        <v>283172</v>
      </c>
      <c r="C178">
        <v>6424231441</v>
      </c>
      <c r="D178">
        <v>3292146644</v>
      </c>
      <c r="E178">
        <v>148551476</v>
      </c>
      <c r="F178">
        <v>1442118003</v>
      </c>
    </row>
    <row r="179" spans="1:28" x14ac:dyDescent="0.3">
      <c r="B179">
        <v>12787</v>
      </c>
      <c r="C179">
        <v>289724734</v>
      </c>
      <c r="D179">
        <v>148551476</v>
      </c>
      <c r="E179">
        <v>6773217</v>
      </c>
      <c r="F179">
        <v>64701272</v>
      </c>
    </row>
    <row r="180" spans="1:28" x14ac:dyDescent="0.3">
      <c r="B180">
        <v>118970</v>
      </c>
      <c r="C180">
        <v>2826993683</v>
      </c>
      <c r="D180">
        <v>1442118003</v>
      </c>
      <c r="E180">
        <v>64701272</v>
      </c>
      <c r="F180">
        <v>647357446</v>
      </c>
    </row>
    <row r="182" spans="1:28" x14ac:dyDescent="0.3">
      <c r="A182" t="s">
        <v>90</v>
      </c>
    </row>
    <row r="183" spans="1:28" x14ac:dyDescent="0.3">
      <c r="B183" cm="1">
        <f t="array" ref="B183:F187">MINVERSE(B176:F180)</f>
        <v>1.4016004669950317</v>
      </c>
      <c r="C183">
        <v>-2.2224628630578041E-4</v>
      </c>
      <c r="D183">
        <v>-1.3722309300555829E-4</v>
      </c>
      <c r="E183">
        <v>3.0813957790995867E-3</v>
      </c>
      <c r="F183">
        <v>7.1067709060650879E-4</v>
      </c>
    </row>
    <row r="184" spans="1:28" x14ac:dyDescent="0.3">
      <c r="B184">
        <v>-2.2224628630573726E-4</v>
      </c>
      <c r="C184">
        <v>3.3719006080379326E-7</v>
      </c>
      <c r="D184">
        <v>-4.1760824452564115E-7</v>
      </c>
      <c r="E184">
        <v>-1.226882841226631E-6</v>
      </c>
      <c r="F184">
        <v>-3.7872783365949814E-7</v>
      </c>
    </row>
    <row r="185" spans="1:28" x14ac:dyDescent="0.3">
      <c r="B185">
        <v>-1.3722309300563378E-4</v>
      </c>
      <c r="C185">
        <v>-4.1760824452562532E-7</v>
      </c>
      <c r="D185">
        <v>7.1561427188077606E-7</v>
      </c>
      <c r="E185">
        <v>-1.3301403221450086E-7</v>
      </c>
      <c r="F185">
        <v>2.680238778201456E-7</v>
      </c>
    </row>
    <row r="186" spans="1:28" x14ac:dyDescent="0.3">
      <c r="B186">
        <v>3.0813957790996509E-3</v>
      </c>
      <c r="C186">
        <v>-1.2268828412266997E-6</v>
      </c>
      <c r="D186">
        <v>-1.3301403221440629E-7</v>
      </c>
      <c r="E186">
        <v>2.4889425009109064E-5</v>
      </c>
      <c r="F186">
        <v>2.6001722380119758E-6</v>
      </c>
    </row>
    <row r="187" spans="1:28" x14ac:dyDescent="0.3">
      <c r="B187">
        <v>7.1067709060647648E-4</v>
      </c>
      <c r="C187">
        <v>-3.7872783365951857E-7</v>
      </c>
      <c r="D187">
        <v>2.6802387782019192E-7</v>
      </c>
      <c r="E187">
        <v>2.6001722380118974E-6</v>
      </c>
      <c r="F187">
        <v>6.678774329035117E-7</v>
      </c>
    </row>
    <row r="189" spans="1:28" x14ac:dyDescent="0.3">
      <c r="A189" t="s">
        <v>91</v>
      </c>
    </row>
    <row r="190" spans="1:28" x14ac:dyDescent="0.3">
      <c r="B190" cm="1">
        <f t="array" ref="B190:AB194">MMULT(B183:F187,B165:AB169)</f>
        <v>7.5028508224113333E-2</v>
      </c>
      <c r="C190">
        <v>6.3923958858560059E-2</v>
      </c>
      <c r="D190">
        <v>-7.7352589584949172E-2</v>
      </c>
      <c r="E190">
        <v>-0.21905068822195162</v>
      </c>
      <c r="F190">
        <v>-0.39611562595075478</v>
      </c>
      <c r="G190">
        <v>0.12425612812960507</v>
      </c>
      <c r="H190">
        <v>2.435803829551153E-2</v>
      </c>
      <c r="I190">
        <v>-0.35744711085740732</v>
      </c>
      <c r="J190">
        <v>7.1582301599185882E-2</v>
      </c>
      <c r="K190">
        <v>0.12395647211758098</v>
      </c>
      <c r="L190">
        <v>0.15488160921326788</v>
      </c>
      <c r="M190">
        <v>0.27000230537292391</v>
      </c>
      <c r="N190">
        <v>-3.7129144737617636E-3</v>
      </c>
      <c r="O190">
        <v>0.28514186291931898</v>
      </c>
      <c r="P190">
        <v>0.59795029634585761</v>
      </c>
      <c r="Q190">
        <v>0.33893237219892125</v>
      </c>
      <c r="R190">
        <v>0.21498303965256627</v>
      </c>
      <c r="S190">
        <v>-0.18222015745979636</v>
      </c>
      <c r="T190">
        <v>8.2070221078017536E-2</v>
      </c>
      <c r="U190">
        <v>-4.5670977559484349E-2</v>
      </c>
      <c r="V190">
        <v>0.26374378307764657</v>
      </c>
      <c r="W190">
        <v>-7.1077232697372317E-2</v>
      </c>
      <c r="X190">
        <v>1.2831337958106648E-2</v>
      </c>
      <c r="Y190">
        <v>0.1257932026379478</v>
      </c>
      <c r="Z190">
        <v>0.10645662178549431</v>
      </c>
      <c r="AA190">
        <v>-0.23764842503595229</v>
      </c>
      <c r="AB190">
        <v>-0.34559633762247355</v>
      </c>
    </row>
    <row r="191" spans="1:28" x14ac:dyDescent="0.3">
      <c r="B191">
        <v>7.4021534344369277E-5</v>
      </c>
      <c r="C191">
        <v>6.0615290485564396E-5</v>
      </c>
      <c r="D191">
        <v>-9.8479506706595794E-5</v>
      </c>
      <c r="E191">
        <v>8.5522844408570829E-5</v>
      </c>
      <c r="F191">
        <v>-9.8403176694464778E-5</v>
      </c>
      <c r="G191">
        <v>-1.4822210134304294E-4</v>
      </c>
      <c r="H191">
        <v>1.3811250927051565E-5</v>
      </c>
      <c r="I191">
        <v>2.0154187735116347E-4</v>
      </c>
      <c r="J191">
        <v>1.2855377963611738E-4</v>
      </c>
      <c r="K191">
        <v>1.3446313770549331E-5</v>
      </c>
      <c r="L191">
        <v>1.6967017250247175E-4</v>
      </c>
      <c r="M191">
        <v>2.7431882483402396E-7</v>
      </c>
      <c r="N191">
        <v>-9.4471063950817349E-5</v>
      </c>
      <c r="O191">
        <v>-1.4334779496518769E-4</v>
      </c>
      <c r="P191">
        <v>-1.0822777081184775E-4</v>
      </c>
      <c r="Q191">
        <v>-6.2601853355157173E-6</v>
      </c>
      <c r="R191">
        <v>-2.8700354527600499E-4</v>
      </c>
      <c r="S191">
        <v>2.0883161320771598E-5</v>
      </c>
      <c r="T191">
        <v>1.2794058207844686E-4</v>
      </c>
      <c r="U191">
        <v>-1.3529306918066085E-4</v>
      </c>
      <c r="V191">
        <v>-9.961732649162885E-5</v>
      </c>
      <c r="W191">
        <v>5.8796007081347509E-5</v>
      </c>
      <c r="X191">
        <v>2.5704214064095317E-5</v>
      </c>
      <c r="Y191">
        <v>8.3128326184406763E-6</v>
      </c>
      <c r="Z191">
        <v>1.0878167635483787E-4</v>
      </c>
      <c r="AA191">
        <v>8.3546922765906102E-5</v>
      </c>
      <c r="AB191">
        <v>3.7902762221240366E-5</v>
      </c>
    </row>
    <row r="192" spans="1:28" x14ac:dyDescent="0.3">
      <c r="B192">
        <v>-6.074038798113831E-5</v>
      </c>
      <c r="C192">
        <v>-6.6368026014056278E-5</v>
      </c>
      <c r="D192">
        <v>1.5141039322549496E-4</v>
      </c>
      <c r="E192">
        <v>-5.4972299665157409E-5</v>
      </c>
      <c r="F192">
        <v>3.0474161544383237E-4</v>
      </c>
      <c r="G192">
        <v>2.5874194586611308E-4</v>
      </c>
      <c r="H192">
        <v>-6.5235054052036143E-5</v>
      </c>
      <c r="I192">
        <v>-1.9548006255223687E-4</v>
      </c>
      <c r="J192">
        <v>-1.2606752488456777E-4</v>
      </c>
      <c r="K192">
        <v>-9.6561314253276829E-6</v>
      </c>
      <c r="L192">
        <v>-3.6267794978769472E-4</v>
      </c>
      <c r="M192">
        <v>-5.7601906753463228E-5</v>
      </c>
      <c r="N192">
        <v>9.7389497079184047E-5</v>
      </c>
      <c r="O192">
        <v>1.4220378142395661E-4</v>
      </c>
      <c r="P192">
        <v>-1.1901251801044004E-4</v>
      </c>
      <c r="Q192">
        <v>-1.6369397313937737E-4</v>
      </c>
      <c r="R192">
        <v>3.3425860899720784E-4</v>
      </c>
      <c r="S192">
        <v>2.5820296631170331E-5</v>
      </c>
      <c r="T192">
        <v>-1.6916828061112139E-4</v>
      </c>
      <c r="U192">
        <v>2.6662348973544676E-4</v>
      </c>
      <c r="V192">
        <v>8.7897928096961455E-5</v>
      </c>
      <c r="W192">
        <v>-5.4158336947538778E-5</v>
      </c>
      <c r="X192">
        <v>8.0925486209775487E-6</v>
      </c>
      <c r="Y192">
        <v>2.6887446347889491E-5</v>
      </c>
      <c r="Z192">
        <v>-1.5759173593176844E-4</v>
      </c>
      <c r="AA192">
        <v>-8.6140100764732453E-5</v>
      </c>
      <c r="AB192">
        <v>4.4496737052378754E-5</v>
      </c>
    </row>
    <row r="193" spans="1:28" x14ac:dyDescent="0.3">
      <c r="B193">
        <v>-1.0133520349587463E-3</v>
      </c>
      <c r="C193">
        <v>-4.8378377958568745E-4</v>
      </c>
      <c r="D193">
        <v>2.7881325080920949E-5</v>
      </c>
      <c r="E193">
        <v>-3.1810936707353001E-4</v>
      </c>
      <c r="F193">
        <v>-3.2983084833811648E-4</v>
      </c>
      <c r="G193">
        <v>-4.1812347659003421E-4</v>
      </c>
      <c r="H193">
        <v>8.6001217853279473E-4</v>
      </c>
      <c r="I193">
        <v>-2.5871463367664257E-4</v>
      </c>
      <c r="J193">
        <v>-1.3648099209554298E-3</v>
      </c>
      <c r="K193">
        <v>-4.0941817875463082E-4</v>
      </c>
      <c r="L193">
        <v>6.9990601170224348E-4</v>
      </c>
      <c r="M193">
        <v>3.2205377001823503E-4</v>
      </c>
      <c r="N193">
        <v>5.5315794169059213E-4</v>
      </c>
      <c r="O193">
        <v>3.4895010605412446E-4</v>
      </c>
      <c r="P193">
        <v>3.240999598392573E-3</v>
      </c>
      <c r="Q193">
        <v>1.2564540119467914E-3</v>
      </c>
      <c r="R193">
        <v>1.5991284531289163E-3</v>
      </c>
      <c r="S193">
        <v>-6.3042373019964182E-4</v>
      </c>
      <c r="T193">
        <v>-6.2239577202382549E-4</v>
      </c>
      <c r="U193">
        <v>-4.4345667252280487E-4</v>
      </c>
      <c r="V193">
        <v>3.5404364896110541E-4</v>
      </c>
      <c r="W193">
        <v>-1.1344148317603865E-3</v>
      </c>
      <c r="X193">
        <v>-7.5810068656642637E-4</v>
      </c>
      <c r="Y193">
        <v>-9.1351417382516762E-4</v>
      </c>
      <c r="Z193">
        <v>-4.2597418754958087E-4</v>
      </c>
      <c r="AA193">
        <v>7.3343566413419312E-4</v>
      </c>
      <c r="AB193">
        <v>-4.7160041526165403E-4</v>
      </c>
    </row>
    <row r="194" spans="1:28" x14ac:dyDescent="0.3">
      <c r="B194">
        <v>-9.6497814838600966E-5</v>
      </c>
      <c r="C194">
        <v>-7.5675542057018937E-5</v>
      </c>
      <c r="D194">
        <v>1.1673607881518191E-4</v>
      </c>
      <c r="E194">
        <v>-1.7125230814020367E-4</v>
      </c>
      <c r="F194">
        <v>-1.3778455796241559E-4</v>
      </c>
      <c r="G194">
        <v>9.2846534027283927E-5</v>
      </c>
      <c r="H194">
        <v>2.0214010907370662E-6</v>
      </c>
      <c r="I194">
        <v>-3.4683720627962317E-4</v>
      </c>
      <c r="J194">
        <v>-1.5393610568682856E-4</v>
      </c>
      <c r="K194">
        <v>-1.4748556184304099E-5</v>
      </c>
      <c r="L194">
        <v>-2.1195677208173114E-5</v>
      </c>
      <c r="M194">
        <v>4.8353172581833484E-5</v>
      </c>
      <c r="N194">
        <v>1.5366109956647684E-4</v>
      </c>
      <c r="O194">
        <v>2.2879297258388649E-4</v>
      </c>
      <c r="P194">
        <v>3.0674456147636417E-4</v>
      </c>
      <c r="Q194">
        <v>2.1493469149321855E-4</v>
      </c>
      <c r="R194">
        <v>3.1571533752770527E-4</v>
      </c>
      <c r="S194">
        <v>-4.0245973124406094E-5</v>
      </c>
      <c r="T194">
        <v>-1.3069547730752023E-4</v>
      </c>
      <c r="U194">
        <v>5.5749423397539154E-5</v>
      </c>
      <c r="V194">
        <v>1.6068818936563816E-4</v>
      </c>
      <c r="W194">
        <v>4.221644628414449E-6</v>
      </c>
      <c r="X194">
        <v>-5.0827447181466586E-5</v>
      </c>
      <c r="Y194">
        <v>-2.4291500949963655E-5</v>
      </c>
      <c r="Z194">
        <v>-9.6540644239763527E-5</v>
      </c>
      <c r="AA194">
        <v>-1.9675469998898685E-4</v>
      </c>
      <c r="AB194">
        <v>-1.4318159540498924E-4</v>
      </c>
    </row>
    <row r="197" spans="1:28" x14ac:dyDescent="0.3">
      <c r="A197" t="s">
        <v>92</v>
      </c>
    </row>
    <row r="199" spans="1:28" x14ac:dyDescent="0.3">
      <c r="A199" t="s">
        <v>66</v>
      </c>
      <c r="B199" cm="1">
        <f t="array" ref="B199:B203">MMULT(B190:AB194,H136:H162)</f>
        <v>3.8226062315516174E-9</v>
      </c>
    </row>
    <row r="200" spans="1:28" x14ac:dyDescent="0.3">
      <c r="A200" t="s">
        <v>93</v>
      </c>
      <c r="B200">
        <v>0.9999999999999365</v>
      </c>
    </row>
    <row r="201" spans="1:28" x14ac:dyDescent="0.3">
      <c r="A201" t="s">
        <v>94</v>
      </c>
      <c r="B201">
        <v>-0.99999999999996436</v>
      </c>
    </row>
    <row r="202" spans="1:28" x14ac:dyDescent="0.3">
      <c r="A202" t="s">
        <v>95</v>
      </c>
      <c r="B202">
        <v>-0.99999999999928502</v>
      </c>
    </row>
    <row r="203" spans="1:28" x14ac:dyDescent="0.3">
      <c r="A203" t="s">
        <v>96</v>
      </c>
      <c r="B203">
        <v>-0.99999999999985478</v>
      </c>
    </row>
  </sheetData>
  <mergeCells count="5">
    <mergeCell ref="A85:C85"/>
    <mergeCell ref="F32:G32"/>
    <mergeCell ref="A73:B73"/>
    <mergeCell ref="A79:F79"/>
    <mergeCell ref="G79:J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2024-12-09T07:49:12Z</dcterms:created>
  <dcterms:modified xsi:type="dcterms:W3CDTF">2025-01-05T05:21:54Z</dcterms:modified>
</cp:coreProperties>
</file>