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l\Documents\Work\"/>
    </mc:Choice>
  </mc:AlternateContent>
  <xr:revisionPtr revIDLastSave="0" documentId="13_ncr:1_{C0DB3D21-E2BB-45C8-B418-96B4AF9F788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ivotTable1" sheetId="5" r:id="rId1"/>
    <sheet name="PivotTable2" sheetId="3" r:id="rId2"/>
    <sheet name="PivotTable3" sheetId="6" r:id="rId3"/>
    <sheet name="Montgomery_Fleet_Equipment_Inve" sheetId="1" r:id="rId4"/>
  </sheets>
  <definedNames>
    <definedName name="_xlnm._FilterDatabase" localSheetId="3" hidden="1">Montgomery_Fleet_Equipment_Inve!$A$1:$C$50</definedName>
    <definedName name="_xlcn.WorksheetConnection_Montgomery_Fleet_Equipment_InveAC1" hidden="1">Montgomery_Fleet_Equipment_Inve!$A:$C</definedName>
    <definedName name="_xlcn.WorksheetConnection_Montgomery_Fleet_Equipment_Inventory_FA_PART_2_START.xlsxTable11" hidden="1">Table1[]</definedName>
  </definedNames>
  <calcPr calcId="191029"/>
  <pivotCaches>
    <pivotCache cacheId="478" r:id="rId5"/>
    <pivotCache cacheId="487" r:id="rId6"/>
    <pivotCache cacheId="553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Montgomery_Fleet_Equipment_Inve!$A:$C"/>
          <x15:modelTable id="Table1" name="Table1" connection="WorksheetConnection_Montgomery_Fleet_Equipment_Inventory_FA_PART_2_STA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A097B5-4A36-47A9-9F3C-255058DA68E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CC64006-8B55-4D3C-9A86-B602E83361A8}" name="WorksheetConnection_Montgomery_Fleet_Equipment_Inve!$A:$C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ontgomery_Fleet_Equipment_InveAC1"/>
        </x15:connection>
      </ext>
    </extLst>
  </connection>
  <connection id="3" xr16:uid="{1999980C-402E-4849-B4A5-32D4A62B4024}" name="WorksheetConnection_Montgomery_Fleet_Equipment_Inventory_FA_PART_2_START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Montgomery_Fleet_Equipment_Inventory_FA_PART_2_START.xlsxTable11"/>
        </x15:connection>
      </ext>
    </extLst>
  </connection>
</connections>
</file>

<file path=xl/sharedStrings.xml><?xml version="1.0" encoding="utf-8"?>
<sst xmlns="http://schemas.openxmlformats.org/spreadsheetml/2006/main" count="167" uniqueCount="39">
  <si>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</si>
  <si>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</si>
  <si>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</si>
  <si>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</si>
  <si>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</si>
  <si>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</si>
  <si>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</si>
  <si>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</si>
  <si>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</si>
  <si>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</si>
  <si>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</si>
  <si>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</si>
  <si>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</si>
  <si>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</si>
  <si>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</si>
  <si>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</si>
  <si>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</si>
  <si>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</si>
  <si>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</si>
  <si>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</si>
  <si>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</si>
  <si>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</si>
  <si>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</si>
  <si>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</si>
  <si>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</si>
  <si>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</si>
  <si>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</si>
  <si>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</si>
  <si>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</si>
  <si>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</si>
  <si>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</si>
  <si>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</si>
  <si>
    <t>SUM</t>
  </si>
  <si>
    <t>AVERAGE</t>
  </si>
  <si>
    <t>MIN</t>
  </si>
  <si>
    <t>MAX</t>
  </si>
  <si>
    <t>COUNT</t>
  </si>
  <si>
    <t>VALUE</t>
  </si>
  <si>
    <t>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</si>
</sst>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l" refreshedDate="45687.043396643516" backgroundQuery="1" createdVersion="7" refreshedVersion="7" minRefreshableVersion="3" recordCount="0" supportSubquery="1" supportAdvancedDrill="1" xr:uid="{CECF1038-B79D-4676-A844-459F96C6A30E}">
  <cacheSource type="external" connectionId="1"/>
  <cacheFields count="2">
    <cacheField name="[Range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Measures].[Sum of Equipment Count]" caption="Sum of Equipment Count" numFmtId="0" hierarchy="9" level="32767"/>
  </cacheFields>
  <cacheHierarchies count="13"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quipment Class]" caption="Equipment Class" attribute="1" defaultMemberUniqueName="[Range].[Equipment Class].[All]" allUniqueName="[Range].[Equipment Class].[All]" dimensionUniqueName="[Range]" displayFolder="" count="2" memberValueDatatype="130" unbalanced="0"/>
    <cacheHierarchy uniqueName="[Range].[Equipment Count]" caption="Equipment Count" attribute="1" defaultMemberUniqueName="[Range].[Equipment Count].[All]" allUniqueName="[Range].[Equipment Count].[All]" dimensionUniqueName="[Range]" displayFolder="" count="0" memberValueDatatype="20" unbalanced="0"/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Equipment Class]" caption="Equipment Class" attribute="1" defaultMemberUniqueName="[Table1].[Equipment Class].[All]" allUniqueName="[Table1].[Equipment Class].[All]" dimensionUniqueName="[Table1]" displayFolder="" count="0" memberValueDatatype="130" unbalanced="0"/>
    <cacheHierarchy uniqueName="[Table1].[Equipment Count]" caption="Equipment Count" attribute="1" defaultMemberUniqueName="[Table1].[Equipment Count].[All]" allUniqueName="[Table1].[Equipment Count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quipment Count 2]" caption="Sum of Equipment Count 2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quipment Count]" caption="Count of Equipment Count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quipment Count 2]" caption="Count of Equipment Count 2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l" refreshedDate="45687.043914467591" backgroundQuery="1" createdVersion="7" refreshedVersion="7" minRefreshableVersion="3" recordCount="0" supportSubquery="1" supportAdvancedDrill="1" xr:uid="{0AF26324-9885-4DD0-A6A3-AD0EB6FC1517}">
  <cacheSource type="external" connectionId="1"/>
  <cacheFields count="3">
    <cacheField name="[Range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Range].[Equipment Class].[Equipment Class]" caption="Equipment Class" numFmtId="0" hierarchy="1" level="1">
      <sharedItems count="9">
        <s v="CUV"/>
        <s v="Heavy Duty"/>
        <s v="Medium Duty"/>
        <s v="Off Road Vehicle Equipment"/>
        <s v="Pick Up Trucks"/>
        <s v="Sedan"/>
        <s v="SUV"/>
        <s v="Transit Bus"/>
        <s v="Van"/>
      </sharedItems>
    </cacheField>
    <cacheField name="[Measures].[Sum of Equipment Count]" caption="Sum of Equipment Count" numFmtId="0" hierarchy="9" level="32767"/>
  </cacheFields>
  <cacheHierarchies count="13"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quipment Class]" caption="Equipment Class" attribute="1" defaultMemberUniqueName="[Range].[Equipment Class].[All]" allUniqueName="[Range].[Equipment Clas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quipment Count]" caption="Equipment Count" attribute="1" defaultMemberUniqueName="[Range].[Equipment Count].[All]" allUniqueName="[Range].[Equipment Count].[All]" dimensionUniqueName="[Range]" displayFolder="" count="0" memberValueDatatype="20" unbalanced="0"/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Equipment Class]" caption="Equipment Class" attribute="1" defaultMemberUniqueName="[Table1].[Equipment Class].[All]" allUniqueName="[Table1].[Equipment Class].[All]" dimensionUniqueName="[Table1]" displayFolder="" count="0" memberValueDatatype="130" unbalanced="0"/>
    <cacheHierarchy uniqueName="[Table1].[Equipment Count]" caption="Equipment Count" attribute="1" defaultMemberUniqueName="[Table1].[Equipment Count].[All]" allUniqueName="[Table1].[Equipment Count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quipment Count 2]" caption="Sum of Equipment Count 2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quipment Count]" caption="Count of Equipment Count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quipment Count 2]" caption="Count of Equipment Count 2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al" refreshedDate="45687.044615856481" backgroundQuery="1" createdVersion="7" refreshedVersion="7" minRefreshableVersion="3" recordCount="0" supportSubquery="1" supportAdvancedDrill="1" xr:uid="{345BDCEC-1A80-41D7-BF50-4462BCCCC2AA}">
  <cacheSource type="external" connectionId="1"/>
  <cacheFields count="3">
    <cacheField name="[Measures].[Sum of Equipment Count 2]" caption="Sum of Equipment Count 2" numFmtId="0" hierarchy="10" level="32767"/>
    <cacheField name="[Table1].[Equipment Class].[Equipment Class]" caption="Equipment Class" numFmtId="0" hierarchy="4" level="1">
      <sharedItems count="14">
        <s v="CUV"/>
        <s v="Heavy Duty"/>
        <s v="Medium Duty"/>
        <s v="Off Road Vehicle Equipment"/>
        <s v="Pick Up Trucks"/>
        <s v="Public Safety CUV"/>
        <s v="Public Safety Pick Up Trucks"/>
        <s v="Public Safety Sedan"/>
        <s v="Public Safety SUV"/>
        <s v="Public Safety Van"/>
        <s v="Sedan"/>
        <s v="SUV"/>
        <s v="Transit Bus"/>
        <s v="Van"/>
      </sharedItems>
    </cacheField>
    <cacheField name="[Table1].[Department].[Department]" caption="Department" numFmtId="0" hierarchy="3" level="1">
      <sharedItems count="3">
        <s v="Permitting Services"/>
        <s v="Technology Services"/>
        <s v="Transportation"/>
      </sharedItems>
    </cacheField>
  </cacheFields>
  <cacheHierarchies count="13"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Equipment Class]" caption="Equipment Class" attribute="1" defaultMemberUniqueName="[Range].[Equipment Class].[All]" allUniqueName="[Range].[Equipment Class].[All]" dimensionUniqueName="[Range]" displayFolder="" count="0" memberValueDatatype="130" unbalanced="0"/>
    <cacheHierarchy uniqueName="[Range].[Equipment Count]" caption="Equipment Count" attribute="1" defaultMemberUniqueName="[Range].[Equipment Count].[All]" allUniqueName="[Range].[Equipment Count].[All]" dimensionUniqueName="[Range]" displayFolder="" count="0" memberValueDatatype="20" unbalanced="0"/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quipment Class]" caption="Equipment Class" attribute="1" defaultMemberUniqueName="[Table1].[Equipment Class].[All]" allUniqueName="[Table1].[Equipment Class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Equipment Count]" caption="Equipment Count" attribute="1" defaultMemberUniqueName="[Table1].[Equipment Count].[All]" allUniqueName="[Table1].[Equipment Count].[All]" dimensionUniqueName="[Tabl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Equipment Count 2]" caption="Sum of Equipment Count 2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quipment Count]" caption="Count of Equipment Count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quipment Count 2]" caption="Count of Equipment Count 2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93CE6-ABE5-4042-BB79-F3EA74E5E1A5}" name="PivotTable4" cacheId="47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B16" firstHeaderRow="1" firstDataRow="1" firstDataCol="1"/>
  <pivotFields count="2">
    <pivotField axis="axisRow" allDrilled="1" subtotalTop="0" showAll="0" sortType="descending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1" baseField="0" baseItem="11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Equipment Count"/>
    <pivotHierarchy dragToData="1"/>
    <pivotHierarchy dragToData="1"/>
    <pivotHierarchy dragToData="1" caption="Count of Equipment Count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!$A:$C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B9F47-6649-46BA-9342-C0B93991DE9E}" name="PivotTable2" cacheId="48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B25" firstHeaderRow="1" firstDataRow="1" firstDataCol="1"/>
  <pivotFields count="3">
    <pivotField axis="axisRow" allDrilled="1" subtotalTop="0" showAll="0" sortType="descending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!$A:$C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E6AC15-52CA-4112-826E-5E02F9C842D5}" name="PivotTable5" cacheId="55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B21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4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18">
    <i>
      <x/>
    </i>
    <i r="1">
      <x/>
    </i>
    <i r="1">
      <x v="1"/>
    </i>
    <i r="1">
      <x v="2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0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STA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405A67-136B-4B02-9DC5-7541F6759831}" name="Table1" displayName="Table1" ref="A1:C50" totalsRowShown="0">
  <autoFilter ref="A1:C50" xr:uid="{4A405A67-136B-4B02-9DC5-7541F6759831}"/>
  <tableColumns count="3">
    <tableColumn id="1" xr3:uid="{FC366684-72E2-424C-973B-EC2417F6E9A4}" name="Department"/>
    <tableColumn id="2" xr3:uid="{F6A618A0-8822-40D0-811C-0E258F799A67}" name="Equipment Class"/>
    <tableColumn id="3" xr3:uid="{C68537F7-CD1F-46A6-BD9D-DCD33EC0FC4D}" name="Equipment Cou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2A11B1-4CD3-4223-AD62-340B16E47B8E}" name="Table4" displayName="Table4" ref="F2:G7" totalsRowShown="0">
  <autoFilter ref="F2:G7" xr:uid="{B92A11B1-4CD3-4223-AD62-340B16E47B8E}"/>
  <tableColumns count="2">
    <tableColumn id="1" xr3:uid="{5D477053-CD78-49CE-9198-0EC296B65159}" name="EQUIPMENT COUNT"/>
    <tableColumn id="2" xr3:uid="{775ABE63-2AA9-43C1-889D-53F3D2430051}" name="VALU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82BE-C2C2-4D5E-BA00-747422E1BEA1}">
  <dimension ref="A3:B16"/>
  <sheetViews>
    <sheetView workbookViewId="0">
      <selection activeCell="A4" sqref="A4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29</v>
      </c>
      <c r="B3" t="s">
        <v>31</v>
      </c>
    </row>
    <row r="4" spans="1:2" x14ac:dyDescent="0.25">
      <c r="A4" s="2" t="s">
        <v>26</v>
      </c>
      <c r="B4" s="4">
        <v>1221</v>
      </c>
    </row>
    <row r="5" spans="1:2" x14ac:dyDescent="0.25">
      <c r="A5" s="2" t="s">
        <v>15</v>
      </c>
      <c r="B5" s="4">
        <v>109</v>
      </c>
    </row>
    <row r="6" spans="1:2" x14ac:dyDescent="0.25">
      <c r="A6" s="2" t="s">
        <v>19</v>
      </c>
      <c r="B6" s="4">
        <v>85</v>
      </c>
    </row>
    <row r="7" spans="1:2" x14ac:dyDescent="0.25">
      <c r="A7" s="2" t="s">
        <v>12</v>
      </c>
      <c r="B7" s="4">
        <v>56</v>
      </c>
    </row>
    <row r="8" spans="1:2" x14ac:dyDescent="0.25">
      <c r="A8" s="2" t="s">
        <v>5</v>
      </c>
      <c r="B8" s="4">
        <v>45</v>
      </c>
    </row>
    <row r="9" spans="1:2" x14ac:dyDescent="0.25">
      <c r="A9" s="2" t="s">
        <v>18</v>
      </c>
      <c r="B9" s="4">
        <v>35</v>
      </c>
    </row>
    <row r="10" spans="1:2" x14ac:dyDescent="0.25">
      <c r="A10" s="2" t="s">
        <v>25</v>
      </c>
      <c r="B10" s="4">
        <v>16</v>
      </c>
    </row>
    <row r="11" spans="1:2" x14ac:dyDescent="0.25">
      <c r="A11" s="2" t="s">
        <v>9</v>
      </c>
      <c r="B11" s="4">
        <v>6</v>
      </c>
    </row>
    <row r="12" spans="1:2" x14ac:dyDescent="0.25">
      <c r="A12" s="2" t="s">
        <v>24</v>
      </c>
      <c r="B12" s="4">
        <v>5</v>
      </c>
    </row>
    <row r="13" spans="1:2" x14ac:dyDescent="0.25">
      <c r="A13" s="2" t="s">
        <v>8</v>
      </c>
      <c r="B13" s="4">
        <v>2</v>
      </c>
    </row>
    <row r="14" spans="1:2" x14ac:dyDescent="0.25">
      <c r="A14" s="2" t="s">
        <v>14</v>
      </c>
      <c r="B14" s="4">
        <v>1</v>
      </c>
    </row>
    <row r="15" spans="1:2" x14ac:dyDescent="0.25">
      <c r="A15" s="2" t="s">
        <v>17</v>
      </c>
      <c r="B15" s="4">
        <v>1</v>
      </c>
    </row>
    <row r="16" spans="1:2" x14ac:dyDescent="0.25">
      <c r="A16" s="2" t="s">
        <v>30</v>
      </c>
      <c r="B1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3B8C-02F5-4BEB-A937-82A388BD2A3C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29</v>
      </c>
      <c r="B3" t="s">
        <v>31</v>
      </c>
    </row>
    <row r="4" spans="1:2" x14ac:dyDescent="0.25">
      <c r="A4" s="2" t="s">
        <v>26</v>
      </c>
      <c r="B4" s="4"/>
    </row>
    <row r="5" spans="1:2" x14ac:dyDescent="0.25">
      <c r="A5" s="3" t="s">
        <v>16</v>
      </c>
      <c r="B5" s="4">
        <v>5</v>
      </c>
    </row>
    <row r="6" spans="1:2" x14ac:dyDescent="0.25">
      <c r="A6" s="3" t="s">
        <v>13</v>
      </c>
      <c r="B6" s="4">
        <v>248</v>
      </c>
    </row>
    <row r="7" spans="1:2" x14ac:dyDescent="0.25">
      <c r="A7" s="3" t="s">
        <v>11</v>
      </c>
      <c r="B7" s="4">
        <v>98</v>
      </c>
    </row>
    <row r="8" spans="1:2" x14ac:dyDescent="0.25">
      <c r="A8" s="3" t="s">
        <v>28</v>
      </c>
      <c r="B8" s="4">
        <v>276</v>
      </c>
    </row>
    <row r="9" spans="1:2" x14ac:dyDescent="0.25">
      <c r="A9" s="3" t="s">
        <v>6</v>
      </c>
      <c r="B9" s="4">
        <v>93</v>
      </c>
    </row>
    <row r="10" spans="1:2" x14ac:dyDescent="0.25">
      <c r="A10" s="3" t="s">
        <v>4</v>
      </c>
      <c r="B10" s="4">
        <v>37</v>
      </c>
    </row>
    <row r="11" spans="1:2" x14ac:dyDescent="0.25">
      <c r="A11" s="3" t="s">
        <v>7</v>
      </c>
      <c r="B11" s="4">
        <v>53</v>
      </c>
    </row>
    <row r="12" spans="1:2" x14ac:dyDescent="0.25">
      <c r="A12" s="3" t="s">
        <v>27</v>
      </c>
      <c r="B12" s="4">
        <v>379</v>
      </c>
    </row>
    <row r="13" spans="1:2" x14ac:dyDescent="0.25">
      <c r="A13" s="3" t="s">
        <v>10</v>
      </c>
      <c r="B13" s="4">
        <v>32</v>
      </c>
    </row>
    <row r="14" spans="1:2" x14ac:dyDescent="0.25">
      <c r="A14" s="2" t="s">
        <v>15</v>
      </c>
      <c r="B14" s="4">
        <v>109</v>
      </c>
    </row>
    <row r="15" spans="1:2" x14ac:dyDescent="0.25">
      <c r="A15" s="2" t="s">
        <v>19</v>
      </c>
      <c r="B15" s="4">
        <v>85</v>
      </c>
    </row>
    <row r="16" spans="1:2" x14ac:dyDescent="0.25">
      <c r="A16" s="2" t="s">
        <v>12</v>
      </c>
      <c r="B16" s="4">
        <v>56</v>
      </c>
    </row>
    <row r="17" spans="1:2" x14ac:dyDescent="0.25">
      <c r="A17" s="2" t="s">
        <v>5</v>
      </c>
      <c r="B17" s="4">
        <v>45</v>
      </c>
    </row>
    <row r="18" spans="1:2" x14ac:dyDescent="0.25">
      <c r="A18" s="2" t="s">
        <v>18</v>
      </c>
      <c r="B18" s="4">
        <v>35</v>
      </c>
    </row>
    <row r="19" spans="1:2" x14ac:dyDescent="0.25">
      <c r="A19" s="2" t="s">
        <v>25</v>
      </c>
      <c r="B19" s="4">
        <v>16</v>
      </c>
    </row>
    <row r="20" spans="1:2" x14ac:dyDescent="0.25">
      <c r="A20" s="2" t="s">
        <v>9</v>
      </c>
      <c r="B20" s="4">
        <v>6</v>
      </c>
    </row>
    <row r="21" spans="1:2" x14ac:dyDescent="0.25">
      <c r="A21" s="2" t="s">
        <v>24</v>
      </c>
      <c r="B21" s="4">
        <v>5</v>
      </c>
    </row>
    <row r="22" spans="1:2" x14ac:dyDescent="0.25">
      <c r="A22" s="2" t="s">
        <v>8</v>
      </c>
      <c r="B22" s="4">
        <v>2</v>
      </c>
    </row>
    <row r="23" spans="1:2" x14ac:dyDescent="0.25">
      <c r="A23" s="2" t="s">
        <v>14</v>
      </c>
      <c r="B23" s="4">
        <v>1</v>
      </c>
    </row>
    <row r="24" spans="1:2" x14ac:dyDescent="0.25">
      <c r="A24" s="2" t="s">
        <v>17</v>
      </c>
      <c r="B24" s="4">
        <v>1</v>
      </c>
    </row>
    <row r="25" spans="1:2" x14ac:dyDescent="0.25">
      <c r="A25" s="2" t="s">
        <v>30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D19C-8E91-42F6-8EB6-41F4C5AF079C}">
  <dimension ref="A3:B21"/>
  <sheetViews>
    <sheetView tabSelected="1" workbookViewId="0">
      <selection activeCell="A4" sqref="A4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29</v>
      </c>
      <c r="B3" t="s">
        <v>31</v>
      </c>
    </row>
    <row r="4" spans="1:2" x14ac:dyDescent="0.25">
      <c r="A4" s="2" t="s">
        <v>16</v>
      </c>
      <c r="B4" s="4"/>
    </row>
    <row r="5" spans="1:2" x14ac:dyDescent="0.25">
      <c r="A5" s="3" t="s">
        <v>15</v>
      </c>
      <c r="B5" s="4">
        <v>9</v>
      </c>
    </row>
    <row r="6" spans="1:2" x14ac:dyDescent="0.25">
      <c r="A6" s="3" t="s">
        <v>25</v>
      </c>
      <c r="B6" s="4">
        <v>1</v>
      </c>
    </row>
    <row r="7" spans="1:2" x14ac:dyDescent="0.25">
      <c r="A7" s="3" t="s">
        <v>26</v>
      </c>
      <c r="B7" s="4">
        <v>5</v>
      </c>
    </row>
    <row r="8" spans="1:2" x14ac:dyDescent="0.25">
      <c r="A8" s="2" t="s">
        <v>13</v>
      </c>
      <c r="B8" s="4">
        <v>290</v>
      </c>
    </row>
    <row r="9" spans="1:2" x14ac:dyDescent="0.25">
      <c r="A9" s="2" t="s">
        <v>11</v>
      </c>
      <c r="B9" s="4">
        <v>100</v>
      </c>
    </row>
    <row r="10" spans="1:2" x14ac:dyDescent="0.25">
      <c r="A10" s="2" t="s">
        <v>28</v>
      </c>
      <c r="B10" s="4">
        <v>283</v>
      </c>
    </row>
    <row r="11" spans="1:2" x14ac:dyDescent="0.25">
      <c r="A11" s="2" t="s">
        <v>6</v>
      </c>
      <c r="B11" s="4">
        <v>150</v>
      </c>
    </row>
    <row r="12" spans="1:2" x14ac:dyDescent="0.25">
      <c r="A12" s="2" t="s">
        <v>21</v>
      </c>
      <c r="B12" s="4">
        <v>4</v>
      </c>
    </row>
    <row r="13" spans="1:2" x14ac:dyDescent="0.25">
      <c r="A13" s="2" t="s">
        <v>23</v>
      </c>
      <c r="B13" s="4">
        <v>1</v>
      </c>
    </row>
    <row r="14" spans="1:2" x14ac:dyDescent="0.25">
      <c r="A14" s="2" t="s">
        <v>22</v>
      </c>
      <c r="B14" s="4">
        <v>47</v>
      </c>
    </row>
    <row r="15" spans="1:2" x14ac:dyDescent="0.25">
      <c r="A15" s="2" t="s">
        <v>3</v>
      </c>
      <c r="B15" s="4">
        <v>20</v>
      </c>
    </row>
    <row r="16" spans="1:2" x14ac:dyDescent="0.25">
      <c r="A16" s="2" t="s">
        <v>20</v>
      </c>
      <c r="B16" s="4">
        <v>8</v>
      </c>
    </row>
    <row r="17" spans="1:2" x14ac:dyDescent="0.25">
      <c r="A17" s="2" t="s">
        <v>4</v>
      </c>
      <c r="B17" s="4">
        <v>130</v>
      </c>
    </row>
    <row r="18" spans="1:2" x14ac:dyDescent="0.25">
      <c r="A18" s="2" t="s">
        <v>7</v>
      </c>
      <c r="B18" s="4">
        <v>90</v>
      </c>
    </row>
    <row r="19" spans="1:2" x14ac:dyDescent="0.25">
      <c r="A19" s="2" t="s">
        <v>27</v>
      </c>
      <c r="B19" s="4">
        <v>379</v>
      </c>
    </row>
    <row r="20" spans="1:2" x14ac:dyDescent="0.25">
      <c r="A20" s="2" t="s">
        <v>10</v>
      </c>
      <c r="B20" s="4">
        <v>65</v>
      </c>
    </row>
    <row r="21" spans="1:2" x14ac:dyDescent="0.25">
      <c r="A21" s="2" t="s">
        <v>30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2" workbookViewId="0">
      <selection activeCell="G7" activeCellId="1" sqref="A1:C50 G7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6" max="6" width="21.28515625" bestFit="1" customWidth="1"/>
    <col min="7" max="7" width="1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5</v>
      </c>
      <c r="B2" t="s">
        <v>6</v>
      </c>
      <c r="C2">
        <v>21</v>
      </c>
      <c r="F2" t="s">
        <v>38</v>
      </c>
      <c r="G2" t="s">
        <v>37</v>
      </c>
    </row>
    <row r="3" spans="1:7" x14ac:dyDescent="0.25">
      <c r="A3" t="s">
        <v>5</v>
      </c>
      <c r="B3" t="s">
        <v>7</v>
      </c>
      <c r="C3">
        <v>1</v>
      </c>
      <c r="F3" t="s">
        <v>32</v>
      </c>
      <c r="G3">
        <f>SUM(Table1[Equipment Count])</f>
        <v>1582</v>
      </c>
    </row>
    <row r="4" spans="1:7" x14ac:dyDescent="0.25">
      <c r="A4" t="s">
        <v>5</v>
      </c>
      <c r="B4" t="s">
        <v>4</v>
      </c>
      <c r="C4">
        <v>23</v>
      </c>
      <c r="F4" t="s">
        <v>33</v>
      </c>
      <c r="G4">
        <f>AVERAGE(Table1[Equipment Count])</f>
        <v>32.285714285714285</v>
      </c>
    </row>
    <row r="5" spans="1:7" x14ac:dyDescent="0.25">
      <c r="A5" t="s">
        <v>8</v>
      </c>
      <c r="B5" t="s">
        <v>4</v>
      </c>
      <c r="C5">
        <v>2</v>
      </c>
      <c r="F5" t="s">
        <v>34</v>
      </c>
      <c r="G5">
        <f>MIN(Table1[Equipment Count])</f>
        <v>1</v>
      </c>
    </row>
    <row r="6" spans="1:7" x14ac:dyDescent="0.25">
      <c r="A6" t="s">
        <v>9</v>
      </c>
      <c r="B6" t="s">
        <v>6</v>
      </c>
      <c r="C6">
        <v>3</v>
      </c>
      <c r="F6" t="s">
        <v>35</v>
      </c>
      <c r="G6">
        <f>MAX(Table1[Equipment Count])</f>
        <v>379</v>
      </c>
    </row>
    <row r="7" spans="1:7" x14ac:dyDescent="0.25">
      <c r="A7" t="s">
        <v>9</v>
      </c>
      <c r="B7" t="s">
        <v>10</v>
      </c>
      <c r="C7">
        <v>2</v>
      </c>
      <c r="F7" t="s">
        <v>36</v>
      </c>
      <c r="G7">
        <f>COUNT(Table1[Equipment Count])</f>
        <v>49</v>
      </c>
    </row>
    <row r="8" spans="1:7" x14ac:dyDescent="0.25">
      <c r="A8" t="s">
        <v>9</v>
      </c>
      <c r="B8" t="s">
        <v>11</v>
      </c>
      <c r="C8">
        <v>1</v>
      </c>
    </row>
    <row r="9" spans="1:7" x14ac:dyDescent="0.25">
      <c r="A9" t="s">
        <v>12</v>
      </c>
      <c r="B9" t="s">
        <v>10</v>
      </c>
      <c r="C9">
        <v>2</v>
      </c>
    </row>
    <row r="10" spans="1:7" x14ac:dyDescent="0.25">
      <c r="A10" t="s">
        <v>12</v>
      </c>
      <c r="B10" t="s">
        <v>13</v>
      </c>
      <c r="C10">
        <v>42</v>
      </c>
    </row>
    <row r="11" spans="1:7" x14ac:dyDescent="0.25">
      <c r="A11" t="s">
        <v>12</v>
      </c>
      <c r="B11" t="s">
        <v>7</v>
      </c>
      <c r="C11">
        <v>1</v>
      </c>
    </row>
    <row r="12" spans="1:7" x14ac:dyDescent="0.25">
      <c r="A12" t="s">
        <v>12</v>
      </c>
      <c r="B12" t="s">
        <v>4</v>
      </c>
      <c r="C12">
        <v>11</v>
      </c>
    </row>
    <row r="13" spans="1:7" x14ac:dyDescent="0.25">
      <c r="A13" t="s">
        <v>14</v>
      </c>
      <c r="B13" t="s">
        <v>7</v>
      </c>
      <c r="C13">
        <v>1</v>
      </c>
    </row>
    <row r="14" spans="1:7" x14ac:dyDescent="0.25">
      <c r="A14" t="s">
        <v>15</v>
      </c>
      <c r="B14" t="s">
        <v>16</v>
      </c>
      <c r="C14">
        <v>9</v>
      </c>
    </row>
    <row r="15" spans="1:7" x14ac:dyDescent="0.25">
      <c r="A15" t="s">
        <v>15</v>
      </c>
      <c r="B15" t="s">
        <v>7</v>
      </c>
      <c r="C15">
        <v>27</v>
      </c>
    </row>
    <row r="16" spans="1:7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PivotTable1</vt:lpstr>
      <vt:lpstr>PivotTable2</vt:lpstr>
      <vt:lpstr>PivotTable3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Sahal</dc:creator>
  <cp:lastModifiedBy>Sahal Mohamed</cp:lastModifiedBy>
  <dcterms:created xsi:type="dcterms:W3CDTF">2020-09-01T17:18:12Z</dcterms:created>
  <dcterms:modified xsi:type="dcterms:W3CDTF">2025-01-30T06:06:31Z</dcterms:modified>
</cp:coreProperties>
</file>