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120" windowWidth="15165" windowHeight="8505"/>
  </bookViews>
  <sheets>
    <sheet name="Load Monitor" sheetId="2" r:id="rId1"/>
    <sheet name="Schedule" sheetId="8" r:id="rId2"/>
    <sheet name="Server Info" sheetId="4" r:id="rId3"/>
    <sheet name="Variables" sheetId="5" r:id="rId4"/>
    <sheet name="Omit List" sheetId="6" r:id="rId5"/>
    <sheet name="Reload Status" sheetId="9" r:id="rId6"/>
    <sheet name="Dicrionary" sheetId="3" r:id="rId7"/>
  </sheets>
  <calcPr calcId="145621"/>
</workbook>
</file>

<file path=xl/calcChain.xml><?xml version="1.0" encoding="utf-8"?>
<calcChain xmlns="http://schemas.openxmlformats.org/spreadsheetml/2006/main">
  <c r="E46" i="2" l="1"/>
  <c r="E45" i="2"/>
  <c r="E44" i="2"/>
  <c r="E43" i="2"/>
  <c r="E42" i="2"/>
  <c r="E41" i="2"/>
  <c r="E38" i="2"/>
  <c r="C38" i="2" s="1"/>
  <c r="D38" i="2" s="1"/>
  <c r="E39" i="2"/>
  <c r="C39" i="2" s="1"/>
  <c r="D39" i="2" s="1"/>
  <c r="E40" i="2"/>
  <c r="C40" i="2" s="1"/>
  <c r="D40" i="2" s="1"/>
  <c r="E29" i="2" l="1"/>
  <c r="C29" i="2" s="1"/>
  <c r="D29" i="2" s="1"/>
  <c r="E14" i="2"/>
  <c r="C14" i="2" s="1"/>
  <c r="D14" i="2" s="1"/>
  <c r="E11" i="2"/>
  <c r="C11" i="2" s="1"/>
  <c r="D11" i="2" s="1"/>
  <c r="E26" i="2"/>
  <c r="C26" i="2" s="1"/>
  <c r="D26" i="2" s="1"/>
  <c r="E17" i="2"/>
  <c r="C17" i="2" s="1"/>
  <c r="D17" i="2" s="1"/>
  <c r="E32" i="2"/>
  <c r="C32" i="2" s="1"/>
  <c r="D32" i="2" s="1"/>
  <c r="E23" i="2"/>
  <c r="C23" i="2" s="1"/>
  <c r="D23" i="2" s="1"/>
  <c r="E20" i="2"/>
  <c r="C20" i="2" s="1"/>
  <c r="D20" i="2" s="1"/>
  <c r="E31" i="2" l="1"/>
  <c r="C31" i="2" s="1"/>
  <c r="D31" i="2" s="1"/>
  <c r="E16" i="2"/>
  <c r="C16" i="2" s="1"/>
  <c r="D16" i="2" s="1"/>
  <c r="E13" i="2"/>
  <c r="C13" i="2" s="1"/>
  <c r="D13" i="2" s="1"/>
  <c r="E28" i="2"/>
  <c r="C28" i="2" s="1"/>
  <c r="D28" i="2" s="1"/>
  <c r="E34" i="2"/>
  <c r="C34" i="2" s="1"/>
  <c r="D34" i="2" s="1"/>
  <c r="E19" i="2"/>
  <c r="C19" i="2" s="1"/>
  <c r="D19" i="2" s="1"/>
  <c r="E25" i="2"/>
  <c r="C25" i="2" s="1"/>
  <c r="D25" i="2" s="1"/>
  <c r="E22" i="2"/>
  <c r="C22" i="2" s="1"/>
  <c r="D22" i="2" s="1"/>
  <c r="E10" i="2"/>
  <c r="C10" i="2" s="1"/>
  <c r="D10" i="2" s="1"/>
  <c r="E30" i="2"/>
  <c r="C30" i="2" s="1"/>
  <c r="D30" i="2" s="1"/>
  <c r="E15" i="2"/>
  <c r="C15" i="2" s="1"/>
  <c r="D15" i="2" s="1"/>
  <c r="E12" i="2"/>
  <c r="C12" i="2" s="1"/>
  <c r="D12" i="2" s="1"/>
  <c r="E27" i="2"/>
  <c r="C27" i="2" s="1"/>
  <c r="D27" i="2" s="1"/>
  <c r="E33" i="2"/>
  <c r="C33" i="2" s="1"/>
  <c r="D33" i="2" s="1"/>
  <c r="E18" i="2"/>
  <c r="C18" i="2" s="1"/>
  <c r="D18" i="2" s="1"/>
  <c r="E24" i="2"/>
  <c r="C24" i="2" s="1"/>
  <c r="D24" i="2" s="1"/>
  <c r="E21" i="2"/>
  <c r="C21" i="2" s="1"/>
  <c r="D21" i="2" s="1"/>
  <c r="E9" i="2"/>
  <c r="C9" i="2" s="1"/>
  <c r="D9" i="2" s="1"/>
  <c r="E8" i="2"/>
  <c r="C8" i="2" s="1"/>
  <c r="D8" i="2" s="1"/>
  <c r="B6" i="5" l="1"/>
  <c r="B5" i="5"/>
  <c r="E37" i="2" l="1"/>
  <c r="C37" i="2" s="1"/>
  <c r="D37" i="2" s="1"/>
  <c r="E36" i="2"/>
  <c r="C36" i="2" s="1"/>
  <c r="D36" i="2" s="1"/>
  <c r="E35" i="2"/>
  <c r="C35" i="2" s="1"/>
  <c r="D35" i="2" s="1"/>
  <c r="E7" i="2"/>
  <c r="C7" i="2" s="1"/>
  <c r="D7" i="2" s="1"/>
  <c r="E6" i="2"/>
  <c r="C6" i="2" s="1"/>
  <c r="D6" i="2" s="1"/>
  <c r="E5" i="2"/>
  <c r="C5" i="2" s="1"/>
  <c r="D5" i="2" s="1"/>
  <c r="E4" i="2"/>
  <c r="C4" i="2" s="1"/>
  <c r="D4" i="2" s="1"/>
  <c r="E3" i="2"/>
  <c r="C3" i="2" s="1"/>
  <c r="D3" i="2" s="1"/>
  <c r="E2" i="2"/>
  <c r="C2" i="2" s="1"/>
  <c r="D2" i="2" s="1"/>
</calcChain>
</file>

<file path=xl/sharedStrings.xml><?xml version="1.0" encoding="utf-8"?>
<sst xmlns="http://schemas.openxmlformats.org/spreadsheetml/2006/main" count="424" uniqueCount="252">
  <si>
    <t>FilePath</t>
  </si>
  <si>
    <t>FileName</t>
  </si>
  <si>
    <t>Client Onboarding Analytics.qvw</t>
  </si>
  <si>
    <t>CRI raw.qvw</t>
  </si>
  <si>
    <t>CRM raw.qvw</t>
  </si>
  <si>
    <t>ecommit raw.qvw</t>
  </si>
  <si>
    <t>eFlow raw.qvw</t>
  </si>
  <si>
    <t>WorkOrder Asia raw.qvw</t>
  </si>
  <si>
    <t>Application</t>
  </si>
  <si>
    <t>ACW</t>
  </si>
  <si>
    <t>ACW_QVDGs.qvw</t>
  </si>
  <si>
    <t>40_GLOBAL_QVDG</t>
  </si>
  <si>
    <t>60_DASHBOARDS</t>
  </si>
  <si>
    <t>40_DATA_MODEL</t>
  </si>
  <si>
    <t>50_APPLICATION</t>
  </si>
  <si>
    <t>ACW_DATA_MODEL.qvw</t>
  </si>
  <si>
    <t>AMC Account Workflow.qvw</t>
  </si>
  <si>
    <t>GFCID</t>
  </si>
  <si>
    <t>GFCID Data Quality Dashboard.qvw</t>
  </si>
  <si>
    <t>SPO</t>
  </si>
  <si>
    <t>BPM_INFO_QVDG.qvw</t>
  </si>
  <si>
    <t>SPO_DATA_MODEL.qvw</t>
  </si>
  <si>
    <t>Securities Pricing Operations.qvw</t>
  </si>
  <si>
    <t>3am, 3pm</t>
  </si>
  <si>
    <t>7am</t>
  </si>
  <si>
    <t>8:30am</t>
  </si>
  <si>
    <t>2pm</t>
  </si>
  <si>
    <t>Folders</t>
  </si>
  <si>
    <t>Server Path</t>
  </si>
  <si>
    <t>CRMRaw_QVDGs.qvw</t>
  </si>
  <si>
    <t>eCommitRaw_QVDGs.qvw</t>
  </si>
  <si>
    <t>WorkOrderAsiaRaw_QVDGs.qvw</t>
  </si>
  <si>
    <t>CRIRaw_QVDGs.qvw</t>
  </si>
  <si>
    <t>eFlowRaw_QVDGs.qvw</t>
  </si>
  <si>
    <t>COB1ReqPipelineRaw_QVDGs.qvw</t>
  </si>
  <si>
    <t>COB2ReqPipelineRaw_QVDGs.qvw</t>
  </si>
  <si>
    <t>MCLEReqPipelineRaw_QVDGs.qvw</t>
  </si>
  <si>
    <t>COB_QVDGs.qvw</t>
  </si>
  <si>
    <t>COB_DM.qvw</t>
  </si>
  <si>
    <t>CRMRaw_DM.qvw</t>
  </si>
  <si>
    <t xml:space="preserve">eCommitRaw_DM.qvw  </t>
  </si>
  <si>
    <t>CRIRaw_DM.qvw</t>
  </si>
  <si>
    <t>WorkOrderAsiaRaw_DM.qvw</t>
  </si>
  <si>
    <t>eFlowRaw_DM.qvw</t>
  </si>
  <si>
    <t>COB1ReqPipelineRaw_DM.qvw</t>
  </si>
  <si>
    <t>COB2ReqPipelineRaw_DM.qvw</t>
  </si>
  <si>
    <t>MCLEReqPipelineRaw_DM.qvw</t>
  </si>
  <si>
    <t>COB 1 Req Pipeline raw.qvw</t>
  </si>
  <si>
    <t>COB 2 Req Pipeline raw.qvw</t>
  </si>
  <si>
    <t>MCLE Req Pipeline raw.qvw</t>
  </si>
  <si>
    <t>GFCID_QVDGS.qvw</t>
  </si>
  <si>
    <t>GFCID_DM.qvw</t>
  </si>
  <si>
    <t>ServerType</t>
  </si>
  <si>
    <t>ServerPath</t>
  </si>
  <si>
    <t>LOCAL</t>
  </si>
  <si>
    <t>cButtonFontColor_Active</t>
  </si>
  <si>
    <t>cButtonFontColor_In_Active</t>
  </si>
  <si>
    <t>cButtonColor_Active</t>
  </si>
  <si>
    <t>cButtonColor_In_Active</t>
  </si>
  <si>
    <t>vCurrentSheet</t>
  </si>
  <si>
    <t>RGB(255,255,255)</t>
  </si>
  <si>
    <t>vLightBlure</t>
  </si>
  <si>
    <t>RGB(0,92,185)</t>
  </si>
  <si>
    <t>DEV</t>
  </si>
  <si>
    <t>\\nasswd18v1gma\qv_storage_dev\DATA\XMC\</t>
  </si>
  <si>
    <t>UAT</t>
  </si>
  <si>
    <t>\\cmadashboardsuat\DATA\XMC\</t>
  </si>
  <si>
    <t>PROD</t>
  </si>
  <si>
    <t>\\cmadashboards\DATA\XMC\</t>
  </si>
  <si>
    <t>Environment</t>
  </si>
  <si>
    <t>Variable</t>
  </si>
  <si>
    <t>Expression</t>
  </si>
  <si>
    <t>Type</t>
  </si>
  <si>
    <t>color</t>
  </si>
  <si>
    <t>Example</t>
  </si>
  <si>
    <t>variable</t>
  </si>
  <si>
    <t>cDark</t>
  </si>
  <si>
    <t>RGB(46,98,145)</t>
  </si>
  <si>
    <t>cDarkGray</t>
  </si>
  <si>
    <t>cGray</t>
  </si>
  <si>
    <t>cLight</t>
  </si>
  <si>
    <t>cMedium</t>
  </si>
  <si>
    <t>RGB(75,75,75)</t>
  </si>
  <si>
    <t>RGB(128,128,128)</t>
  </si>
  <si>
    <t>RGB(217,232,243)</t>
  </si>
  <si>
    <t>RGB(57,121,179)</t>
  </si>
  <si>
    <t>vXMC_DEV_URL</t>
  </si>
  <si>
    <t> 'https://xmc-dev/index.xhtml'</t>
  </si>
  <si>
    <t>vXMC_PROD_URL</t>
  </si>
  <si>
    <t> 'https://xmc/index.xhtml'</t>
  </si>
  <si>
    <t>vXMC_UAT_URL</t>
  </si>
  <si>
    <t> 'https://xmc-uat/index.xhtml'</t>
  </si>
  <si>
    <t>RGB(0,0,0)</t>
  </si>
  <si>
    <t>..\..\</t>
  </si>
  <si>
    <t>IOA</t>
  </si>
  <si>
    <t>vShowFilterText</t>
  </si>
  <si>
    <t>vShowFilter</t>
  </si>
  <si>
    <t>Show Filter</t>
  </si>
  <si>
    <t>Dashboard</t>
  </si>
  <si>
    <t>FileType</t>
  </si>
  <si>
    <t>Sequence</t>
  </si>
  <si>
    <t>CRM raw</t>
  </si>
  <si>
    <t>eCommitRaw</t>
  </si>
  <si>
    <t>WorkOrderAsiaRaw</t>
  </si>
  <si>
    <t>CRIRaw</t>
  </si>
  <si>
    <t>eFlowRaw</t>
  </si>
  <si>
    <t>COB1ReqPipelineRaw</t>
  </si>
  <si>
    <t>COB2ReqPipelineRaw</t>
  </si>
  <si>
    <t>MCLEReqPipelineRaw</t>
  </si>
  <si>
    <t>Client Onboarding Analytics</t>
  </si>
  <si>
    <t>AMC Account Workflow</t>
  </si>
  <si>
    <t>Securities Pricing Operations</t>
  </si>
  <si>
    <t>50_APPLICATION\</t>
  </si>
  <si>
    <t>XMC Monitoring Dashboard.qvw</t>
  </si>
  <si>
    <t>40_DATA_MODEL\</t>
  </si>
  <si>
    <t>XMD_DM.qvw</t>
  </si>
  <si>
    <t>40_GLOBAL_QVDG\</t>
  </si>
  <si>
    <t>XMD_QVDG.qvw</t>
  </si>
  <si>
    <t>60_DASHBOARDS\INSIGHT\50_APPLICATION\</t>
  </si>
  <si>
    <t>60_DASHBOARDS\INSIGHT\40_DATA_MODEL\</t>
  </si>
  <si>
    <t>40_GLOBAL_QVDG\INSIGHT\</t>
  </si>
  <si>
    <t>GFCID Data Quality</t>
  </si>
  <si>
    <t>40_GLOBAL_QVDG\ACW\</t>
  </si>
  <si>
    <t>ACCOUNT_TKT_INFO_QVDG.qvw</t>
  </si>
  <si>
    <t>60_DASHBOARDS\COB\40_DATA_MODEL\</t>
  </si>
  <si>
    <t>Client Onboarding Analytics Data Quality Data Model.qvw</t>
  </si>
  <si>
    <t>60_DASHBOARDS\COB\20_LOCAL_QVDG\</t>
  </si>
  <si>
    <t>Client Onboarding Analytics Data Quality Loader.qvw</t>
  </si>
  <si>
    <t>COB Data Quality Loader.qvw</t>
  </si>
  <si>
    <t>40_GLOBAL_QVDG\GGR\</t>
  </si>
  <si>
    <t>GG_SRC_TGT_MAP_QVDG.qvw</t>
  </si>
  <si>
    <t>GG_STATS_SUM_QVDG.qvw</t>
  </si>
  <si>
    <t>GG_STATS_TAB_QVDG.qvw</t>
  </si>
  <si>
    <t>60_DASHBOARDS\GGR\40_DATA_MODEL\</t>
  </si>
  <si>
    <t>GGR_DATA_MODEL.qvw</t>
  </si>
  <si>
    <t>REQUEST_INFO_QVDG.qvw</t>
  </si>
  <si>
    <t>SLA_INFO_QVDG.qvw</t>
  </si>
  <si>
    <t>GFCID_BRANCH_DATA_QVDG.qvw</t>
  </si>
  <si>
    <t>GFCID_COUNTRY_DATA_QVDG.qvw</t>
  </si>
  <si>
    <t>GFCID_DATA_MODEL.qvw</t>
  </si>
  <si>
    <t>GFCID_DATA_QVDG.qvw</t>
  </si>
  <si>
    <t>GFCID_DATA_STATUS_QVDG.qvw</t>
  </si>
  <si>
    <t>40_GLOBAL_QVDG\GFCID\</t>
  </si>
  <si>
    <t>60_DASHBOARDS\GFCID\40_DATA_MODEL\</t>
  </si>
  <si>
    <t>https://gmavmappdev02.nam.nsroot.net/</t>
  </si>
  <si>
    <t>ServerURL</t>
  </si>
  <si>
    <t>AP_Path</t>
  </si>
  <si>
    <t>Monday</t>
  </si>
  <si>
    <t>Tuesday</t>
  </si>
  <si>
    <t>Wednesday</t>
  </si>
  <si>
    <t>Thursday</t>
  </si>
  <si>
    <t>Friday</t>
  </si>
  <si>
    <t>Saturday</t>
  </si>
  <si>
    <t>Sunday</t>
  </si>
  <si>
    <t>QvAJAXZfc/opendoc.htm?document=</t>
  </si>
  <si>
    <t>vURL_html</t>
  </si>
  <si>
    <t>XMC\ACW\</t>
  </si>
  <si>
    <t>XMC\GFCID\</t>
  </si>
  <si>
    <t>XMC\COB_OPERATION\</t>
  </si>
  <si>
    <t>XMC\SPO\</t>
  </si>
  <si>
    <t>vOvrvwFoundErrorsCnt</t>
  </si>
  <si>
    <t>vOvrvwNoReloadCnt</t>
  </si>
  <si>
    <t>vOvrvwDbrdSucceedCnt</t>
  </si>
  <si>
    <t>vOvrvwDbrdFailedCnt</t>
  </si>
  <si>
    <t>vOvrvwAppCnt</t>
  </si>
  <si>
    <t>vOvrvwDbrdCnt</t>
  </si>
  <si>
    <t>vOvrvwAppSucceedCnt</t>
  </si>
  <si>
    <t>vOvrvwAppFailedCnt</t>
  </si>
  <si>
    <t>vOvrvwQVWCnt</t>
  </si>
  <si>
    <t>vOvrvwQVWSucceedCnt</t>
  </si>
  <si>
    <t>vOvrvwQVWFailedCnt</t>
  </si>
  <si>
    <t>vBtnLastWeek</t>
  </si>
  <si>
    <t>vBtnLastDay</t>
  </si>
  <si>
    <t>vBtnLastMonth</t>
  </si>
  <si>
    <t>vOvrvwNoFailures</t>
  </si>
  <si>
    <t>=subfield(GetActiveSheetId(),'\',2)</t>
  </si>
  <si>
    <t>vOvrvwReloadStatus</t>
  </si>
  <si>
    <t>vOvrvwLoadingDuration</t>
  </si>
  <si>
    <t>https://icgbi.citigroup.net/</t>
  </si>
  <si>
    <t>https://icgbicob.citigroup.net/</t>
  </si>
  <si>
    <t>Count({$&lt;Dashboard=&gt;} DISTINCT ErrorDesc)</t>
  </si>
  <si>
    <t>SUM({$&lt;Dashboard=,ReloadDate={"=Max(ReloadDate)"}&gt;} if(IsNull(LoadStart) or LoadStart='', 1, 0))</t>
  </si>
  <si>
    <t>FAO</t>
  </si>
  <si>
    <t>3am</t>
  </si>
  <si>
    <t xml:space="preserve">Firm Accounts Ownership </t>
  </si>
  <si>
    <t>Firm Accounts Ownership Dashboard.qvw</t>
  </si>
  <si>
    <t>FAO_DM.qvw</t>
  </si>
  <si>
    <t>FAO_QVDGS.qvw</t>
  </si>
  <si>
    <t>XMC\FAO\</t>
  </si>
  <si>
    <t>max({1&lt;ServerType=P(ServerType), Dashboard=P(Dashboard)&gt;}LoadDT)</t>
  </si>
  <si>
    <t>'&gt;=$(=weekstart(max({1&lt;ServerType=P(ServerType), Dashboard=P(Dashboard)&gt;}LoadDT), -1))&lt;$(=weekstart(max({1&lt;ServerType=P(ServerType), Dashboard=P(Dashboard)&gt;}LoadDT)))'</t>
  </si>
  <si>
    <t>'&gt;=$(=monthstart(max({1&lt;ServerType=P(ServerType), Dashboard=P(Dashboard)&gt;}LoadDT), -1))&lt;$(=monthstart(max({1&lt;ServerType=P(ServerType), Dashboard=P(Dashboard)&gt;}LoadDT)))'</t>
  </si>
  <si>
    <t>vBtnGoToLinkHelp</t>
  </si>
  <si>
    <t>if(GetSelectedCount(Dashboard)&gt;0, 'Press to see the '&amp;Dashboard&amp;' dashboard in separate window', 'Please, choose the dashboard below to activate this button')</t>
  </si>
  <si>
    <t>vWhatsNew</t>
  </si>
  <si>
    <t>Sep, 2015:
  - KPIs on Overview page depands on dashboard selection
  - Selected date range displayed below calendar
  - Average reload time duration takes into account only successful reloads
  - Error status added to the Table view on Reload Status page
  - Minor bugs fixed</t>
  </si>
  <si>
    <t>Count(DISTINCT Dashboard)</t>
  </si>
  <si>
    <t xml:space="preserve">Count(DISTINCT if(Aggr(Avg(ReloadStatus), Dashboard)=1,  Dashboard)) </t>
  </si>
  <si>
    <t xml:space="preserve">Count(DISTINCT if(Aggr(Avg(ReloadStatus), Dashboard)&lt;&gt;1,  Dashboard)) </t>
  </si>
  <si>
    <t>Count(DISTINCT Application)</t>
  </si>
  <si>
    <t xml:space="preserve">Count(DISTINCT if(Aggr(Avg(ReloadStatus), Application)=1,  Application)) </t>
  </si>
  <si>
    <t xml:space="preserve">Count(DISTINCT if(Aggr(Avg(ReloadStatus), Application)&lt;&gt;1,  Application)) </t>
  </si>
  <si>
    <t>Count(DISTINCT FileName)</t>
  </si>
  <si>
    <t xml:space="preserve">Count(DISTINCT if(Aggr(Avg(ReloadStatus), FileName)=1,  FileName)) </t>
  </si>
  <si>
    <t xml:space="preserve">Count(DISTINCT if(Aggr(Avg(ReloadStatus), FileName)&lt;&gt;1,  FileName)) </t>
  </si>
  <si>
    <t>Today()- Max({1&lt;ServerType=P(ServerType), Dashboard=P(Dashboard), ReloadStatus-={1}&gt;}LoadDT)</t>
  </si>
  <si>
    <t>Count({$&lt;ReloadStatus-={1}&gt;} FileName)</t>
  </si>
  <si>
    <t>max(LoadEndTS) - min(LoadStartTS)</t>
  </si>
  <si>
    <t>cFailedReload</t>
  </si>
  <si>
    <t>cSucceedReload</t>
  </si>
  <si>
    <t>ReloadStatus</t>
  </si>
  <si>
    <t>StatusDesc</t>
  </si>
  <si>
    <t>StatusPriority</t>
  </si>
  <si>
    <t>OK</t>
  </si>
  <si>
    <t>No reaload in scheduled time</t>
  </si>
  <si>
    <t>Wrong sequence</t>
  </si>
  <si>
    <t>Script errors</t>
  </si>
  <si>
    <t>vReloadStatus</t>
  </si>
  <si>
    <t>FirstSortedValue(StatusDesc, -StatusPriority)</t>
  </si>
  <si>
    <t>vOvrvwDbrdDrtn</t>
  </si>
  <si>
    <t>vOvrvwDbrdDrtnOKOnly</t>
  </si>
  <si>
    <t>If(Aggr($(vReloadStatus), Dashboard, ScheduleTS)='OK',$(vOvrvwDbrdDrtn))</t>
  </si>
  <si>
    <t>Aggr(Max(LoadEndTS)-Min(LoadStartTS), Dashboard, ScheduleTS)</t>
  </si>
  <si>
    <t>vOvrvwAppDrtn</t>
  </si>
  <si>
    <t>vOvrvwAppDrtnOKOnly</t>
  </si>
  <si>
    <t>If(Aggr($(vReloadStatus), Application, ScheduleTS)='OK',$(vOvrvwAppDrtn))</t>
  </si>
  <si>
    <t>vOvrvwQVWDrtn</t>
  </si>
  <si>
    <t>vOvrvwQVWDrtnOKOnly</t>
  </si>
  <si>
    <t>If(Aggr($(vReloadStatus), FileName, ScheduleTS)='OK',$(vOvrvwQVWDrtn))</t>
  </si>
  <si>
    <t>Aggr(Max(LoadEndTS)-Min(LoadStartTS), Application, ScheduleTS)</t>
  </si>
  <si>
    <t>Aggr(Max(LoadEndTS)-Min(LoadStartTS), FileName, ScheduleTS)</t>
  </si>
  <si>
    <t>RGB(152,223,130)</t>
  </si>
  <si>
    <t>RGB(214,39,40)</t>
  </si>
  <si>
    <t>vTableViewStatusColor</t>
  </si>
  <si>
    <t>If(StatusDesc='OK', Black(), LightRed())</t>
  </si>
  <si>
    <t>IMR</t>
  </si>
  <si>
    <t>Issue Management Resolution</t>
  </si>
  <si>
    <t>QVDG</t>
  </si>
  <si>
    <t>IMR_QVDGS.qvw</t>
  </si>
  <si>
    <t>DM</t>
  </si>
  <si>
    <t>IMR_DM.qvw</t>
  </si>
  <si>
    <t>APP</t>
  </si>
  <si>
    <t>IMR Dashboard.qvw</t>
  </si>
  <si>
    <t>XMC\IMR\</t>
  </si>
  <si>
    <t>RC</t>
  </si>
  <si>
    <t>Reference Data Operations</t>
  </si>
  <si>
    <t>RDO_QVDGS.qvw</t>
  </si>
  <si>
    <t>RDO_DM.qvw</t>
  </si>
  <si>
    <t>RDO Dashboard.qvw</t>
  </si>
  <si>
    <t>XMC\RC\</t>
  </si>
  <si>
    <t>9am, 2pm</t>
  </si>
  <si>
    <t>9am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</si>
</sst>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onsolas"/>
      <family val="2"/>
    </font>
    <font>
      <b/>
      <sz val="10"/>
      <color indexed="63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5CB9"/>
        <bgColor indexed="64"/>
      </patternFill>
    </fill>
    <fill>
      <patternFill patternType="solid">
        <fgColor rgb="FF2E6291"/>
        <bgColor indexed="64"/>
      </patternFill>
    </fill>
    <fill>
      <patternFill patternType="solid">
        <fgColor rgb="FF3979B3"/>
        <bgColor indexed="64"/>
      </patternFill>
    </fill>
    <fill>
      <patternFill patternType="solid">
        <fgColor rgb="FF4B4B4B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E8F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8DF82"/>
        <bgColor indexed="64"/>
      </patternFill>
    </fill>
    <fill>
      <patternFill patternType="solid">
        <fgColor rgb="FFD6272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2" fillId="4" borderId="0" xfId="0" applyFont="1" applyFill="1" applyBorder="1"/>
    <xf numFmtId="49" fontId="5" fillId="0" borderId="1" xfId="0" applyNumberFormat="1" applyFont="1" applyFill="1" applyBorder="1" applyAlignment="1">
      <alignment vertical="center"/>
    </xf>
    <xf numFmtId="0" fontId="2" fillId="0" borderId="0" xfId="0" applyFont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ont="1"/>
    <xf numFmtId="0" fontId="0" fillId="10" borderId="0" xfId="0" applyFill="1"/>
    <xf numFmtId="0" fontId="0" fillId="11" borderId="0" xfId="0" applyFill="1"/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/>
    <xf numFmtId="0" fontId="2" fillId="0" borderId="0" xfId="0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FFFF"/>
      <rgbColor rgb="00DCDCDC"/>
      <rgbColor rgb="00FFFF99"/>
      <rgbColor rgb="0066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99795"/>
      <rgbColor rgb="00003366"/>
      <rgbColor rgb="0001B050"/>
      <rgbColor rgb="00003300"/>
      <rgbColor rgb="00333300"/>
      <rgbColor rgb="00993300"/>
      <rgbColor rgb="00993366"/>
      <rgbColor rgb="00333399"/>
      <rgbColor rgb="00333333"/>
    </indexedColors>
    <mruColors>
      <color rgb="FF3B43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gibi.citigroup.net/" TargetMode="External"/><Relationship Id="rId1" Type="http://schemas.openxmlformats.org/officeDocument/2006/relationships/hyperlink" Target="file:///\\cmadashboardsuat\DATA\XMC\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6"/>
  <sheetViews>
    <sheetView tabSelected="1" workbookViewId="0">
      <pane ySplit="1" topLeftCell="A2" activePane="bottomLeft" state="frozen"/>
      <selection pane="bottomLeft" activeCell="G47" sqref="G47"/>
    </sheetView>
  </sheetViews>
  <sheetFormatPr defaultRowHeight="12.75" x14ac:dyDescent="0.2"/>
  <cols>
    <col min="1" max="1" width="11.42578125" style="14" customWidth="1"/>
    <col min="2" max="2" width="24.85546875" style="14" customWidth="1"/>
    <col min="3" max="3" width="12.42578125" style="14" customWidth="1"/>
    <col min="4" max="4" width="11.28515625" style="14" customWidth="1"/>
    <col min="5" max="5" width="40.7109375" style="14" bestFit="1" customWidth="1"/>
    <col min="6" max="6" width="36.28515625" style="14" bestFit="1" customWidth="1"/>
    <col min="7" max="7" width="32.140625" style="14" customWidth="1"/>
  </cols>
  <sheetData>
    <row r="1" spans="1:7" x14ac:dyDescent="0.2">
      <c r="A1" s="16" t="s">
        <v>98</v>
      </c>
      <c r="B1" s="16" t="s">
        <v>8</v>
      </c>
      <c r="C1" s="16" t="s">
        <v>99</v>
      </c>
      <c r="D1" s="16" t="s">
        <v>100</v>
      </c>
      <c r="E1" s="16" t="s">
        <v>0</v>
      </c>
      <c r="F1" s="16" t="s">
        <v>1</v>
      </c>
      <c r="G1" s="16" t="s">
        <v>146</v>
      </c>
    </row>
    <row r="2" spans="1:7" x14ac:dyDescent="0.2">
      <c r="A2" s="14" t="s">
        <v>9</v>
      </c>
      <c r="B2" s="14" t="s">
        <v>110</v>
      </c>
      <c r="C2" s="14" t="str">
        <f t="shared" ref="C2:C37" si="0">IF(IFERROR(FIND("QVDG",E2),-1)&lt;&gt;-1,"QVDG",IF(IFERROR(FIND("APPLICATION",E2),-1)&lt;&gt;-1,"APP",IF(IFERROR(FIND("DATA_MODEL",E2),-1)&lt;&gt;-1,"DM")))</f>
        <v>QVDG</v>
      </c>
      <c r="D2" s="14">
        <f t="shared" ref="D2:D36" si="1">IF(C2="QVDG",1,IF(C2="DM",2,IF(C2="APP",3)))</f>
        <v>1</v>
      </c>
      <c r="E2" s="14" t="str">
        <f>Dicrionary!$B$5&amp;"\"&amp;A2&amp;"\"</f>
        <v>40_GLOBAL_QVDG\ACW\</v>
      </c>
      <c r="F2" s="14" t="s">
        <v>10</v>
      </c>
    </row>
    <row r="3" spans="1:7" x14ac:dyDescent="0.2">
      <c r="A3" s="14" t="s">
        <v>9</v>
      </c>
      <c r="B3" s="14" t="s">
        <v>110</v>
      </c>
      <c r="C3" s="14" t="str">
        <f t="shared" si="0"/>
        <v>DM</v>
      </c>
      <c r="D3" s="14">
        <f t="shared" si="1"/>
        <v>2</v>
      </c>
      <c r="E3" s="14" t="str">
        <f>Dicrionary!$B$6&amp;"\"&amp;A3&amp;"\"&amp;Dicrionary!$B$7&amp;"\"</f>
        <v>60_DASHBOARDS\ACW\40_DATA_MODEL\</v>
      </c>
      <c r="F3" s="14" t="s">
        <v>15</v>
      </c>
    </row>
    <row r="4" spans="1:7" x14ac:dyDescent="0.2">
      <c r="A4" s="14" t="s">
        <v>9</v>
      </c>
      <c r="B4" s="14" t="s">
        <v>110</v>
      </c>
      <c r="C4" s="14" t="str">
        <f t="shared" si="0"/>
        <v>APP</v>
      </c>
      <c r="D4" s="14">
        <f t="shared" si="1"/>
        <v>3</v>
      </c>
      <c r="E4" s="14" t="str">
        <f>Dicrionary!$B$6&amp;"\"&amp;A4&amp;"\"&amp;Dicrionary!$B$8&amp;"\"</f>
        <v>60_DASHBOARDS\ACW\50_APPLICATION\</v>
      </c>
      <c r="F4" s="14" t="s">
        <v>16</v>
      </c>
      <c r="G4" s="14" t="s">
        <v>156</v>
      </c>
    </row>
    <row r="5" spans="1:7" x14ac:dyDescent="0.2">
      <c r="A5" s="14" t="s">
        <v>17</v>
      </c>
      <c r="B5" s="14" t="s">
        <v>121</v>
      </c>
      <c r="C5" s="14" t="str">
        <f t="shared" si="0"/>
        <v>QVDG</v>
      </c>
      <c r="D5" s="14">
        <f t="shared" si="1"/>
        <v>1</v>
      </c>
      <c r="E5" s="14" t="str">
        <f>Dicrionary!$B$5&amp;"\"&amp;A5&amp;"\"</f>
        <v>40_GLOBAL_QVDG\GFCID\</v>
      </c>
      <c r="F5" s="14" t="s">
        <v>50</v>
      </c>
      <c r="G5" s="15"/>
    </row>
    <row r="6" spans="1:7" x14ac:dyDescent="0.2">
      <c r="A6" s="14" t="s">
        <v>17</v>
      </c>
      <c r="B6" s="14" t="s">
        <v>121</v>
      </c>
      <c r="C6" s="14" t="str">
        <f t="shared" si="0"/>
        <v>DM</v>
      </c>
      <c r="D6" s="14">
        <f t="shared" si="1"/>
        <v>2</v>
      </c>
      <c r="E6" s="14" t="str">
        <f>Dicrionary!$B$6&amp;"\"&amp;A6&amp;"\"&amp;Dicrionary!$B$7&amp;"\"</f>
        <v>60_DASHBOARDS\GFCID\40_DATA_MODEL\</v>
      </c>
      <c r="F6" s="14" t="s">
        <v>51</v>
      </c>
      <c r="G6" s="15"/>
    </row>
    <row r="7" spans="1:7" x14ac:dyDescent="0.2">
      <c r="A7" s="14" t="s">
        <v>17</v>
      </c>
      <c r="B7" s="14" t="s">
        <v>121</v>
      </c>
      <c r="C7" s="14" t="str">
        <f t="shared" si="0"/>
        <v>APP</v>
      </c>
      <c r="D7" s="14">
        <f t="shared" si="1"/>
        <v>3</v>
      </c>
      <c r="E7" s="14" t="str">
        <f>Dicrionary!$B$6&amp;"\"&amp;A7&amp;"\"&amp;Dicrionary!$B$8&amp;"\"</f>
        <v>60_DASHBOARDS\GFCID\50_APPLICATION\</v>
      </c>
      <c r="F7" s="14" t="s">
        <v>18</v>
      </c>
      <c r="G7" s="15" t="s">
        <v>157</v>
      </c>
    </row>
    <row r="8" spans="1:7" x14ac:dyDescent="0.2">
      <c r="A8" s="14" t="s">
        <v>94</v>
      </c>
      <c r="B8" s="14" t="s">
        <v>109</v>
      </c>
      <c r="C8" s="14" t="str">
        <f t="shared" si="0"/>
        <v>QVDG</v>
      </c>
      <c r="D8" s="14">
        <f t="shared" si="1"/>
        <v>1</v>
      </c>
      <c r="E8" s="14" t="str">
        <f>Dicrionary!$B$5&amp;"\COB\"</f>
        <v>40_GLOBAL_QVDG\COB\</v>
      </c>
      <c r="F8" s="14" t="s">
        <v>37</v>
      </c>
      <c r="G8" s="15"/>
    </row>
    <row r="9" spans="1:7" x14ac:dyDescent="0.2">
      <c r="A9" s="14" t="s">
        <v>94</v>
      </c>
      <c r="B9" s="14" t="s">
        <v>109</v>
      </c>
      <c r="C9" s="14" t="str">
        <f t="shared" si="0"/>
        <v>DM</v>
      </c>
      <c r="D9" s="14">
        <f t="shared" si="1"/>
        <v>2</v>
      </c>
      <c r="E9" s="14" t="str">
        <f>Dicrionary!$B$6&amp;"\COB\"&amp;Dicrionary!$B$7&amp;"\"</f>
        <v>60_DASHBOARDS\COB\40_DATA_MODEL\</v>
      </c>
      <c r="F9" s="14" t="s">
        <v>38</v>
      </c>
      <c r="G9" s="15"/>
    </row>
    <row r="10" spans="1:7" x14ac:dyDescent="0.2">
      <c r="A10" s="14" t="s">
        <v>94</v>
      </c>
      <c r="B10" s="14" t="s">
        <v>109</v>
      </c>
      <c r="C10" s="14" t="str">
        <f t="shared" si="0"/>
        <v>APP</v>
      </c>
      <c r="D10" s="14">
        <f t="shared" si="1"/>
        <v>3</v>
      </c>
      <c r="E10" s="14" t="str">
        <f>Dicrionary!$B$6&amp;"\COB\"&amp;Dicrionary!$B$8&amp;"\"</f>
        <v>60_DASHBOARDS\COB\50_APPLICATION\</v>
      </c>
      <c r="F10" s="14" t="s">
        <v>2</v>
      </c>
      <c r="G10" s="15" t="s">
        <v>158</v>
      </c>
    </row>
    <row r="11" spans="1:7" x14ac:dyDescent="0.2">
      <c r="A11" s="14" t="s">
        <v>94</v>
      </c>
      <c r="B11" s="14" t="s">
        <v>106</v>
      </c>
      <c r="C11" s="14" t="str">
        <f t="shared" si="0"/>
        <v>QVDG</v>
      </c>
      <c r="D11" s="14">
        <f t="shared" si="1"/>
        <v>1</v>
      </c>
      <c r="E11" s="14" t="str">
        <f>Dicrionary!$B$5&amp;"\COB\"</f>
        <v>40_GLOBAL_QVDG\COB\</v>
      </c>
      <c r="F11" s="14" t="s">
        <v>34</v>
      </c>
      <c r="G11" s="15"/>
    </row>
    <row r="12" spans="1:7" x14ac:dyDescent="0.2">
      <c r="A12" s="14" t="s">
        <v>94</v>
      </c>
      <c r="B12" s="14" t="s">
        <v>106</v>
      </c>
      <c r="C12" s="14" t="str">
        <f t="shared" si="0"/>
        <v>DM</v>
      </c>
      <c r="D12" s="14">
        <f t="shared" si="1"/>
        <v>2</v>
      </c>
      <c r="E12" s="14" t="str">
        <f>Dicrionary!$B$6&amp;"\COB\"&amp;Dicrionary!$B$7&amp;"\"</f>
        <v>60_DASHBOARDS\COB\40_DATA_MODEL\</v>
      </c>
      <c r="F12" s="14" t="s">
        <v>44</v>
      </c>
      <c r="G12" s="15"/>
    </row>
    <row r="13" spans="1:7" x14ac:dyDescent="0.2">
      <c r="A13" s="14" t="s">
        <v>94</v>
      </c>
      <c r="B13" s="14" t="s">
        <v>106</v>
      </c>
      <c r="C13" s="14" t="str">
        <f t="shared" si="0"/>
        <v>APP</v>
      </c>
      <c r="D13" s="14">
        <f t="shared" si="1"/>
        <v>3</v>
      </c>
      <c r="E13" s="14" t="str">
        <f>Dicrionary!$B$6&amp;"\COB\"&amp;Dicrionary!$B$8&amp;"\"</f>
        <v>60_DASHBOARDS\COB\50_APPLICATION\</v>
      </c>
      <c r="F13" s="14" t="s">
        <v>47</v>
      </c>
      <c r="G13" s="15"/>
    </row>
    <row r="14" spans="1:7" x14ac:dyDescent="0.2">
      <c r="A14" s="14" t="s">
        <v>94</v>
      </c>
      <c r="B14" s="14" t="s">
        <v>107</v>
      </c>
      <c r="C14" s="14" t="str">
        <f t="shared" si="0"/>
        <v>QVDG</v>
      </c>
      <c r="D14" s="14">
        <f t="shared" si="1"/>
        <v>1</v>
      </c>
      <c r="E14" s="14" t="str">
        <f>Dicrionary!$B$5&amp;"\COB\"</f>
        <v>40_GLOBAL_QVDG\COB\</v>
      </c>
      <c r="F14" s="14" t="s">
        <v>35</v>
      </c>
      <c r="G14" s="15"/>
    </row>
    <row r="15" spans="1:7" x14ac:dyDescent="0.2">
      <c r="A15" s="14" t="s">
        <v>94</v>
      </c>
      <c r="B15" s="14" t="s">
        <v>107</v>
      </c>
      <c r="C15" s="14" t="str">
        <f t="shared" si="0"/>
        <v>DM</v>
      </c>
      <c r="D15" s="14">
        <f t="shared" si="1"/>
        <v>2</v>
      </c>
      <c r="E15" s="14" t="str">
        <f>Dicrionary!$B$6&amp;"\COB\"&amp;Dicrionary!$B$7&amp;"\"</f>
        <v>60_DASHBOARDS\COB\40_DATA_MODEL\</v>
      </c>
      <c r="F15" s="14" t="s">
        <v>45</v>
      </c>
      <c r="G15" s="15"/>
    </row>
    <row r="16" spans="1:7" x14ac:dyDescent="0.2">
      <c r="A16" s="14" t="s">
        <v>94</v>
      </c>
      <c r="B16" s="14" t="s">
        <v>107</v>
      </c>
      <c r="C16" s="14" t="str">
        <f t="shared" si="0"/>
        <v>APP</v>
      </c>
      <c r="D16" s="14">
        <f t="shared" si="1"/>
        <v>3</v>
      </c>
      <c r="E16" s="14" t="str">
        <f>Dicrionary!$B$6&amp;"\COB\"&amp;Dicrionary!$B$8&amp;"\"</f>
        <v>60_DASHBOARDS\COB\50_APPLICATION\</v>
      </c>
      <c r="F16" s="14" t="s">
        <v>48</v>
      </c>
      <c r="G16" s="15"/>
    </row>
    <row r="17" spans="1:7" x14ac:dyDescent="0.2">
      <c r="A17" s="14" t="s">
        <v>94</v>
      </c>
      <c r="B17" s="14" t="s">
        <v>104</v>
      </c>
      <c r="C17" s="14" t="str">
        <f t="shared" si="0"/>
        <v>QVDG</v>
      </c>
      <c r="D17" s="14">
        <f t="shared" si="1"/>
        <v>1</v>
      </c>
      <c r="E17" s="14" t="str">
        <f>Dicrionary!$B$5&amp;"\COB\"</f>
        <v>40_GLOBAL_QVDG\COB\</v>
      </c>
      <c r="F17" s="14" t="s">
        <v>32</v>
      </c>
      <c r="G17" s="15"/>
    </row>
    <row r="18" spans="1:7" x14ac:dyDescent="0.2">
      <c r="A18" s="14" t="s">
        <v>94</v>
      </c>
      <c r="B18" s="14" t="s">
        <v>104</v>
      </c>
      <c r="C18" s="14" t="str">
        <f t="shared" si="0"/>
        <v>DM</v>
      </c>
      <c r="D18" s="14">
        <f t="shared" si="1"/>
        <v>2</v>
      </c>
      <c r="E18" s="14" t="str">
        <f>Dicrionary!$B$6&amp;"\COB\"&amp;Dicrionary!$B$7&amp;"\"</f>
        <v>60_DASHBOARDS\COB\40_DATA_MODEL\</v>
      </c>
      <c r="F18" s="14" t="s">
        <v>41</v>
      </c>
      <c r="G18" s="15"/>
    </row>
    <row r="19" spans="1:7" x14ac:dyDescent="0.2">
      <c r="A19" s="14" t="s">
        <v>94</v>
      </c>
      <c r="B19" s="14" t="s">
        <v>104</v>
      </c>
      <c r="C19" s="14" t="str">
        <f t="shared" si="0"/>
        <v>APP</v>
      </c>
      <c r="D19" s="14">
        <f t="shared" si="1"/>
        <v>3</v>
      </c>
      <c r="E19" s="14" t="str">
        <f>Dicrionary!$B$6&amp;"\COB\"&amp;Dicrionary!$B$8&amp;"\"</f>
        <v>60_DASHBOARDS\COB\50_APPLICATION\</v>
      </c>
      <c r="F19" s="14" t="s">
        <v>3</v>
      </c>
      <c r="G19" s="15"/>
    </row>
    <row r="20" spans="1:7" x14ac:dyDescent="0.2">
      <c r="A20" s="14" t="s">
        <v>94</v>
      </c>
      <c r="B20" s="14" t="s">
        <v>101</v>
      </c>
      <c r="C20" s="14" t="str">
        <f t="shared" si="0"/>
        <v>QVDG</v>
      </c>
      <c r="D20" s="14">
        <f t="shared" si="1"/>
        <v>1</v>
      </c>
      <c r="E20" s="14" t="str">
        <f>Dicrionary!$B$5&amp;"\COB\"</f>
        <v>40_GLOBAL_QVDG\COB\</v>
      </c>
      <c r="F20" s="14" t="s">
        <v>29</v>
      </c>
      <c r="G20" s="15"/>
    </row>
    <row r="21" spans="1:7" x14ac:dyDescent="0.2">
      <c r="A21" s="14" t="s">
        <v>94</v>
      </c>
      <c r="B21" s="14" t="s">
        <v>101</v>
      </c>
      <c r="C21" s="14" t="str">
        <f t="shared" si="0"/>
        <v>DM</v>
      </c>
      <c r="D21" s="14">
        <f t="shared" si="1"/>
        <v>2</v>
      </c>
      <c r="E21" s="14" t="str">
        <f>Dicrionary!$B$6&amp;"\COB\"&amp;Dicrionary!$B$7&amp;"\"</f>
        <v>60_DASHBOARDS\COB\40_DATA_MODEL\</v>
      </c>
      <c r="F21" s="14" t="s">
        <v>39</v>
      </c>
      <c r="G21" s="15"/>
    </row>
    <row r="22" spans="1:7" x14ac:dyDescent="0.2">
      <c r="A22" s="14" t="s">
        <v>94</v>
      </c>
      <c r="B22" s="14" t="s">
        <v>101</v>
      </c>
      <c r="C22" s="14" t="str">
        <f t="shared" si="0"/>
        <v>APP</v>
      </c>
      <c r="D22" s="14">
        <f t="shared" si="1"/>
        <v>3</v>
      </c>
      <c r="E22" s="14" t="str">
        <f>Dicrionary!$B$6&amp;"\COB\"&amp;Dicrionary!$B$8&amp;"\"</f>
        <v>60_DASHBOARDS\COB\50_APPLICATION\</v>
      </c>
      <c r="F22" s="14" t="s">
        <v>4</v>
      </c>
      <c r="G22" s="15"/>
    </row>
    <row r="23" spans="1:7" x14ac:dyDescent="0.2">
      <c r="A23" s="14" t="s">
        <v>94</v>
      </c>
      <c r="B23" s="14" t="s">
        <v>102</v>
      </c>
      <c r="C23" s="14" t="str">
        <f t="shared" si="0"/>
        <v>QVDG</v>
      </c>
      <c r="D23" s="14">
        <f t="shared" si="1"/>
        <v>1</v>
      </c>
      <c r="E23" s="14" t="str">
        <f>Dicrionary!$B$5&amp;"\COB\"</f>
        <v>40_GLOBAL_QVDG\COB\</v>
      </c>
      <c r="F23" s="14" t="s">
        <v>30</v>
      </c>
      <c r="G23" s="15"/>
    </row>
    <row r="24" spans="1:7" x14ac:dyDescent="0.2">
      <c r="A24" s="14" t="s">
        <v>94</v>
      </c>
      <c r="B24" s="14" t="s">
        <v>102</v>
      </c>
      <c r="C24" s="14" t="str">
        <f t="shared" si="0"/>
        <v>DM</v>
      </c>
      <c r="D24" s="14">
        <f t="shared" si="1"/>
        <v>2</v>
      </c>
      <c r="E24" s="14" t="str">
        <f>Dicrionary!$B$6&amp;"\COB\"&amp;Dicrionary!$B$7&amp;"\"</f>
        <v>60_DASHBOARDS\COB\40_DATA_MODEL\</v>
      </c>
      <c r="F24" s="14" t="s">
        <v>40</v>
      </c>
      <c r="G24" s="15"/>
    </row>
    <row r="25" spans="1:7" x14ac:dyDescent="0.2">
      <c r="A25" s="14" t="s">
        <v>94</v>
      </c>
      <c r="B25" s="14" t="s">
        <v>102</v>
      </c>
      <c r="C25" s="14" t="str">
        <f t="shared" si="0"/>
        <v>APP</v>
      </c>
      <c r="D25" s="14">
        <f t="shared" si="1"/>
        <v>3</v>
      </c>
      <c r="E25" s="14" t="str">
        <f>Dicrionary!$B$6&amp;"\COB\"&amp;Dicrionary!$B$8&amp;"\"</f>
        <v>60_DASHBOARDS\COB\50_APPLICATION\</v>
      </c>
      <c r="F25" s="14" t="s">
        <v>5</v>
      </c>
      <c r="G25" s="15"/>
    </row>
    <row r="26" spans="1:7" x14ac:dyDescent="0.2">
      <c r="A26" s="14" t="s">
        <v>94</v>
      </c>
      <c r="B26" s="14" t="s">
        <v>105</v>
      </c>
      <c r="C26" s="14" t="str">
        <f t="shared" si="0"/>
        <v>QVDG</v>
      </c>
      <c r="D26" s="14">
        <f t="shared" si="1"/>
        <v>1</v>
      </c>
      <c r="E26" s="14" t="str">
        <f>Dicrionary!$B$5&amp;"\COB\"</f>
        <v>40_GLOBAL_QVDG\COB\</v>
      </c>
      <c r="F26" s="14" t="s">
        <v>33</v>
      </c>
      <c r="G26" s="15"/>
    </row>
    <row r="27" spans="1:7" x14ac:dyDescent="0.2">
      <c r="A27" s="14" t="s">
        <v>94</v>
      </c>
      <c r="B27" s="14" t="s">
        <v>105</v>
      </c>
      <c r="C27" s="14" t="str">
        <f t="shared" si="0"/>
        <v>DM</v>
      </c>
      <c r="D27" s="14">
        <f t="shared" si="1"/>
        <v>2</v>
      </c>
      <c r="E27" s="14" t="str">
        <f>Dicrionary!$B$6&amp;"\COB\"&amp;Dicrionary!$B$7&amp;"\"</f>
        <v>60_DASHBOARDS\COB\40_DATA_MODEL\</v>
      </c>
      <c r="F27" s="14" t="s">
        <v>43</v>
      </c>
      <c r="G27" s="15"/>
    </row>
    <row r="28" spans="1:7" x14ac:dyDescent="0.2">
      <c r="A28" s="14" t="s">
        <v>94</v>
      </c>
      <c r="B28" s="14" t="s">
        <v>105</v>
      </c>
      <c r="C28" s="14" t="str">
        <f t="shared" si="0"/>
        <v>APP</v>
      </c>
      <c r="D28" s="14">
        <f t="shared" si="1"/>
        <v>3</v>
      </c>
      <c r="E28" s="14" t="str">
        <f>Dicrionary!$B$6&amp;"\COB\"&amp;Dicrionary!$B$8&amp;"\"</f>
        <v>60_DASHBOARDS\COB\50_APPLICATION\</v>
      </c>
      <c r="F28" s="14" t="s">
        <v>6</v>
      </c>
      <c r="G28" s="15"/>
    </row>
    <row r="29" spans="1:7" x14ac:dyDescent="0.2">
      <c r="A29" s="14" t="s">
        <v>94</v>
      </c>
      <c r="B29" s="14" t="s">
        <v>108</v>
      </c>
      <c r="C29" s="14" t="str">
        <f t="shared" si="0"/>
        <v>QVDG</v>
      </c>
      <c r="D29" s="14">
        <f t="shared" si="1"/>
        <v>1</v>
      </c>
      <c r="E29" s="14" t="str">
        <f>Dicrionary!$B$5&amp;"\COB\"</f>
        <v>40_GLOBAL_QVDG\COB\</v>
      </c>
      <c r="F29" s="14" t="s">
        <v>36</v>
      </c>
      <c r="G29" s="15"/>
    </row>
    <row r="30" spans="1:7" x14ac:dyDescent="0.2">
      <c r="A30" s="14" t="s">
        <v>94</v>
      </c>
      <c r="B30" s="14" t="s">
        <v>108</v>
      </c>
      <c r="C30" s="14" t="str">
        <f t="shared" si="0"/>
        <v>DM</v>
      </c>
      <c r="D30" s="14">
        <f t="shared" si="1"/>
        <v>2</v>
      </c>
      <c r="E30" s="14" t="str">
        <f>Dicrionary!$B$6&amp;"\COB\"&amp;Dicrionary!$B$7&amp;"\"</f>
        <v>60_DASHBOARDS\COB\40_DATA_MODEL\</v>
      </c>
      <c r="F30" s="14" t="s">
        <v>46</v>
      </c>
      <c r="G30" s="15"/>
    </row>
    <row r="31" spans="1:7" x14ac:dyDescent="0.2">
      <c r="A31" s="14" t="s">
        <v>94</v>
      </c>
      <c r="B31" s="14" t="s">
        <v>108</v>
      </c>
      <c r="C31" s="14" t="str">
        <f t="shared" si="0"/>
        <v>APP</v>
      </c>
      <c r="D31" s="14">
        <f t="shared" si="1"/>
        <v>3</v>
      </c>
      <c r="E31" s="14" t="str">
        <f>Dicrionary!$B$6&amp;"\COB\"&amp;Dicrionary!$B$8&amp;"\"</f>
        <v>60_DASHBOARDS\COB\50_APPLICATION\</v>
      </c>
      <c r="F31" s="14" t="s">
        <v>49</v>
      </c>
      <c r="G31" s="15"/>
    </row>
    <row r="32" spans="1:7" x14ac:dyDescent="0.2">
      <c r="A32" s="14" t="s">
        <v>94</v>
      </c>
      <c r="B32" s="14" t="s">
        <v>103</v>
      </c>
      <c r="C32" s="14" t="str">
        <f t="shared" si="0"/>
        <v>QVDG</v>
      </c>
      <c r="D32" s="14">
        <f t="shared" si="1"/>
        <v>1</v>
      </c>
      <c r="E32" s="14" t="str">
        <f>Dicrionary!$B$5&amp;"\COB\"</f>
        <v>40_GLOBAL_QVDG\COB\</v>
      </c>
      <c r="F32" s="14" t="s">
        <v>31</v>
      </c>
      <c r="G32" s="15"/>
    </row>
    <row r="33" spans="1:7" x14ac:dyDescent="0.2">
      <c r="A33" s="14" t="s">
        <v>94</v>
      </c>
      <c r="B33" s="14" t="s">
        <v>103</v>
      </c>
      <c r="C33" s="14" t="str">
        <f t="shared" si="0"/>
        <v>DM</v>
      </c>
      <c r="D33" s="14">
        <f t="shared" si="1"/>
        <v>2</v>
      </c>
      <c r="E33" s="14" t="str">
        <f>Dicrionary!$B$6&amp;"\COB\"&amp;Dicrionary!$B$7&amp;"\"</f>
        <v>60_DASHBOARDS\COB\40_DATA_MODEL\</v>
      </c>
      <c r="F33" s="14" t="s">
        <v>42</v>
      </c>
      <c r="G33" s="15"/>
    </row>
    <row r="34" spans="1:7" x14ac:dyDescent="0.2">
      <c r="A34" s="14" t="s">
        <v>94</v>
      </c>
      <c r="B34" s="14" t="s">
        <v>103</v>
      </c>
      <c r="C34" s="14" t="str">
        <f t="shared" si="0"/>
        <v>APP</v>
      </c>
      <c r="D34" s="14">
        <f t="shared" si="1"/>
        <v>3</v>
      </c>
      <c r="E34" s="14" t="str">
        <f>Dicrionary!$B$6&amp;"\COB\"&amp;Dicrionary!$B$8&amp;"\"</f>
        <v>60_DASHBOARDS\COB\50_APPLICATION\</v>
      </c>
      <c r="F34" s="14" t="s">
        <v>7</v>
      </c>
      <c r="G34" s="15"/>
    </row>
    <row r="35" spans="1:7" x14ac:dyDescent="0.2">
      <c r="A35" s="14" t="s">
        <v>19</v>
      </c>
      <c r="B35" s="14" t="s">
        <v>111</v>
      </c>
      <c r="C35" s="14" t="str">
        <f t="shared" si="0"/>
        <v>QVDG</v>
      </c>
      <c r="D35" s="14">
        <f t="shared" si="1"/>
        <v>1</v>
      </c>
      <c r="E35" s="14" t="str">
        <f>Dicrionary!$B$5&amp;"\"&amp;A35&amp;"\"</f>
        <v>40_GLOBAL_QVDG\SPO\</v>
      </c>
      <c r="F35" s="14" t="s">
        <v>20</v>
      </c>
      <c r="G35" s="15"/>
    </row>
    <row r="36" spans="1:7" x14ac:dyDescent="0.2">
      <c r="A36" s="14" t="s">
        <v>19</v>
      </c>
      <c r="B36" s="14" t="s">
        <v>111</v>
      </c>
      <c r="C36" s="14" t="str">
        <f t="shared" si="0"/>
        <v>DM</v>
      </c>
      <c r="D36" s="14">
        <f t="shared" si="1"/>
        <v>2</v>
      </c>
      <c r="E36" s="14" t="str">
        <f>Dicrionary!$B$6&amp;"\"&amp;A36&amp;"\"&amp;Dicrionary!$B$7&amp;"\"</f>
        <v>60_DASHBOARDS\SPO\40_DATA_MODEL\</v>
      </c>
      <c r="F36" s="14" t="s">
        <v>21</v>
      </c>
      <c r="G36" s="15"/>
    </row>
    <row r="37" spans="1:7" x14ac:dyDescent="0.2">
      <c r="A37" s="14" t="s">
        <v>19</v>
      </c>
      <c r="B37" s="14" t="s">
        <v>111</v>
      </c>
      <c r="C37" s="14" t="str">
        <f t="shared" si="0"/>
        <v>APP</v>
      </c>
      <c r="D37" s="14">
        <f>IF(C37="QVDG",1,IF(C37="DM",2,IF(C37="APP",3,"")))</f>
        <v>3</v>
      </c>
      <c r="E37" s="14" t="str">
        <f>Dicrionary!$B$6&amp;"\"&amp;A37&amp;"\"&amp;Dicrionary!$B$8&amp;"\"</f>
        <v>60_DASHBOARDS\SPO\50_APPLICATION\</v>
      </c>
      <c r="F37" s="14" t="s">
        <v>22</v>
      </c>
      <c r="G37" s="15" t="s">
        <v>159</v>
      </c>
    </row>
    <row r="38" spans="1:7" x14ac:dyDescent="0.2">
      <c r="A38" s="15" t="s">
        <v>182</v>
      </c>
      <c r="B38" s="15" t="s">
        <v>184</v>
      </c>
      <c r="C38" s="14" t="str">
        <f t="shared" ref="C38:C40" si="2">IF(IFERROR(FIND("QVDG",E38),-1)&lt;&gt;-1,"QVDG",IF(IFERROR(FIND("APPLICATION",E38),-1)&lt;&gt;-1,"APP",IF(IFERROR(FIND("DATA_MODEL",E38),-1)&lt;&gt;-1,"DM")))</f>
        <v>QVDG</v>
      </c>
      <c r="D38" s="14">
        <f t="shared" ref="D38:D39" si="3">IF(C38="QVDG",1,IF(C38="DM",2,IF(C38="APP",3)))</f>
        <v>1</v>
      </c>
      <c r="E38" s="14" t="str">
        <f>Dicrionary!$B$5&amp;"\"&amp;A38&amp;"\"</f>
        <v>40_GLOBAL_QVDG\FAO\</v>
      </c>
      <c r="F38" s="14" t="s">
        <v>187</v>
      </c>
    </row>
    <row r="39" spans="1:7" x14ac:dyDescent="0.2">
      <c r="A39" s="15" t="s">
        <v>182</v>
      </c>
      <c r="B39" s="14" t="s">
        <v>184</v>
      </c>
      <c r="C39" s="14" t="str">
        <f t="shared" si="2"/>
        <v>DM</v>
      </c>
      <c r="D39" s="14">
        <f t="shared" si="3"/>
        <v>2</v>
      </c>
      <c r="E39" s="14" t="str">
        <f>Dicrionary!$B$6&amp;"\"&amp;A39&amp;"\"&amp;Dicrionary!$B$7&amp;"\"</f>
        <v>60_DASHBOARDS\FAO\40_DATA_MODEL\</v>
      </c>
      <c r="F39" s="14" t="s">
        <v>186</v>
      </c>
    </row>
    <row r="40" spans="1:7" x14ac:dyDescent="0.2">
      <c r="A40" s="15" t="s">
        <v>182</v>
      </c>
      <c r="B40" s="14" t="s">
        <v>184</v>
      </c>
      <c r="C40" s="14" t="str">
        <f t="shared" si="2"/>
        <v>APP</v>
      </c>
      <c r="D40" s="14">
        <f>IF(C40="QVDG",1,IF(C40="DM",2,IF(C40="APP",3,"")))</f>
        <v>3</v>
      </c>
      <c r="E40" s="14" t="str">
        <f>Dicrionary!$B$6&amp;"\"&amp;A40&amp;"\"&amp;Dicrionary!$B$8&amp;"\"</f>
        <v>60_DASHBOARDS\FAO\50_APPLICATION\</v>
      </c>
      <c r="F40" s="14" t="s">
        <v>185</v>
      </c>
      <c r="G40" s="14" t="s">
        <v>188</v>
      </c>
    </row>
    <row r="41" spans="1:7" x14ac:dyDescent="0.2">
      <c r="A41" s="28" t="s">
        <v>235</v>
      </c>
      <c r="B41" s="26" t="s">
        <v>236</v>
      </c>
      <c r="C41" s="27" t="s">
        <v>237</v>
      </c>
      <c r="D41" s="27">
        <v>1</v>
      </c>
      <c r="E41" s="27" t="str">
        <f>Dicrionary!$B$5&amp;"\"&amp;A41&amp;"\"</f>
        <v>40_GLOBAL_QVDG\IMR\</v>
      </c>
      <c r="F41" s="27" t="s">
        <v>238</v>
      </c>
      <c r="G41" s="25"/>
    </row>
    <row r="42" spans="1:7" x14ac:dyDescent="0.2">
      <c r="A42" s="28" t="s">
        <v>235</v>
      </c>
      <c r="B42" s="26" t="s">
        <v>236</v>
      </c>
      <c r="C42" s="27" t="s">
        <v>239</v>
      </c>
      <c r="D42" s="27">
        <v>2</v>
      </c>
      <c r="E42" s="27" t="str">
        <f>Dicrionary!$B$6&amp;"\"&amp;A42&amp;"\"&amp;Dicrionary!$B$7&amp;"\"</f>
        <v>60_DASHBOARDS\IMR\40_DATA_MODEL\</v>
      </c>
      <c r="F42" s="27" t="s">
        <v>240</v>
      </c>
      <c r="G42" s="25"/>
    </row>
    <row r="43" spans="1:7" x14ac:dyDescent="0.2">
      <c r="A43" s="28" t="s">
        <v>235</v>
      </c>
      <c r="B43" s="26" t="s">
        <v>236</v>
      </c>
      <c r="C43" s="27" t="s">
        <v>241</v>
      </c>
      <c r="D43" s="27">
        <v>3</v>
      </c>
      <c r="E43" s="27" t="str">
        <f>Dicrionary!$B$6&amp;"\"&amp;A43&amp;"\"&amp;Dicrionary!$B$8&amp;"\"</f>
        <v>60_DASHBOARDS\IMR\50_APPLICATION\</v>
      </c>
      <c r="F43" s="27" t="s">
        <v>242</v>
      </c>
      <c r="G43" s="27" t="s">
        <v>243</v>
      </c>
    </row>
    <row r="44" spans="1:7" x14ac:dyDescent="0.2">
      <c r="A44" s="28" t="s">
        <v>244</v>
      </c>
      <c r="B44" s="27" t="s">
        <v>245</v>
      </c>
      <c r="C44" s="27" t="s">
        <v>237</v>
      </c>
      <c r="D44" s="27">
        <v>1</v>
      </c>
      <c r="E44" s="27" t="str">
        <f>Dicrionary!$B$5&amp;"\"&amp;A44&amp;"\"</f>
        <v>40_GLOBAL_QVDG\RC\</v>
      </c>
      <c r="F44" s="28" t="s">
        <v>246</v>
      </c>
      <c r="G44" s="25"/>
    </row>
    <row r="45" spans="1:7" x14ac:dyDescent="0.2">
      <c r="A45" s="28" t="s">
        <v>244</v>
      </c>
      <c r="B45" s="27" t="s">
        <v>245</v>
      </c>
      <c r="C45" s="27" t="s">
        <v>239</v>
      </c>
      <c r="D45" s="27">
        <v>2</v>
      </c>
      <c r="E45" s="27" t="str">
        <f>Dicrionary!$B$6&amp;"\"&amp;A45&amp;"\"&amp;Dicrionary!$B$7&amp;"\"</f>
        <v>60_DASHBOARDS\RC\40_DATA_MODEL\</v>
      </c>
      <c r="F45" s="27" t="s">
        <v>247</v>
      </c>
      <c r="G45" s="25"/>
    </row>
    <row r="46" spans="1:7" x14ac:dyDescent="0.2">
      <c r="A46" s="28" t="s">
        <v>244</v>
      </c>
      <c r="B46" s="27" t="s">
        <v>245</v>
      </c>
      <c r="C46" s="27" t="s">
        <v>241</v>
      </c>
      <c r="D46" s="27">
        <v>3</v>
      </c>
      <c r="E46" s="27" t="str">
        <f>Dicrionary!$B$6&amp;"\"&amp;A46&amp;"\"&amp;Dicrionary!$B$8&amp;"\"</f>
        <v>60_DASHBOARDS\RC\50_APPLICATION\</v>
      </c>
      <c r="F46" s="27" t="s">
        <v>248</v>
      </c>
      <c r="G46" s="27" t="s">
        <v>249</v>
      </c>
    </row>
  </sheetData>
  <sortState ref="A2:I37">
    <sortCondition ref="A7"/>
  </sortState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8"/>
  <sheetViews>
    <sheetView workbookViewId="0">
      <selection activeCell="A7" sqref="A7:E8"/>
    </sheetView>
  </sheetViews>
  <sheetFormatPr defaultRowHeight="12.75" x14ac:dyDescent="0.2"/>
  <cols>
    <col min="1" max="1" width="10.7109375" bestFit="1" customWidth="1"/>
    <col min="2" max="8" width="11.7109375" customWidth="1"/>
  </cols>
  <sheetData>
    <row r="1" spans="1:8" s="1" customFormat="1" x14ac:dyDescent="0.2">
      <c r="A1" s="1" t="s">
        <v>98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8" x14ac:dyDescent="0.2">
      <c r="A2" s="14" t="s">
        <v>9</v>
      </c>
      <c r="B2" s="14" t="s">
        <v>23</v>
      </c>
      <c r="C2" s="14" t="s">
        <v>23</v>
      </c>
      <c r="D2" s="14" t="s">
        <v>23</v>
      </c>
      <c r="E2" s="14" t="s">
        <v>23</v>
      </c>
      <c r="F2" s="14" t="s">
        <v>23</v>
      </c>
    </row>
    <row r="3" spans="1:8" x14ac:dyDescent="0.2">
      <c r="A3" s="14" t="s">
        <v>17</v>
      </c>
      <c r="B3" s="14" t="s">
        <v>24</v>
      </c>
      <c r="C3" s="14" t="s">
        <v>24</v>
      </c>
      <c r="D3" s="14" t="s">
        <v>24</v>
      </c>
      <c r="E3" s="14" t="s">
        <v>24</v>
      </c>
      <c r="F3" s="14" t="s">
        <v>24</v>
      </c>
    </row>
    <row r="4" spans="1:8" x14ac:dyDescent="0.2">
      <c r="A4" s="14" t="s">
        <v>94</v>
      </c>
      <c r="B4" s="14" t="s">
        <v>26</v>
      </c>
      <c r="C4" s="14" t="s">
        <v>26</v>
      </c>
      <c r="D4" s="14" t="s">
        <v>26</v>
      </c>
      <c r="E4" s="14" t="s">
        <v>26</v>
      </c>
      <c r="F4" s="14" t="s">
        <v>26</v>
      </c>
    </row>
    <row r="5" spans="1:8" x14ac:dyDescent="0.2">
      <c r="A5" s="14" t="s">
        <v>19</v>
      </c>
      <c r="B5" s="14" t="s">
        <v>25</v>
      </c>
      <c r="C5" s="14" t="s">
        <v>25</v>
      </c>
      <c r="D5" s="14" t="s">
        <v>25</v>
      </c>
      <c r="E5" s="14" t="s">
        <v>25</v>
      </c>
      <c r="F5" s="14" t="s">
        <v>25</v>
      </c>
    </row>
    <row r="6" spans="1:8" x14ac:dyDescent="0.2">
      <c r="A6" s="15" t="s">
        <v>182</v>
      </c>
      <c r="B6" s="15" t="s">
        <v>183</v>
      </c>
      <c r="C6" s="15" t="s">
        <v>183</v>
      </c>
      <c r="D6" s="15" t="s">
        <v>183</v>
      </c>
      <c r="E6" s="15" t="s">
        <v>183</v>
      </c>
      <c r="F6" s="15" t="s">
        <v>183</v>
      </c>
    </row>
    <row r="7" spans="1:8" x14ac:dyDescent="0.2">
      <c r="A7" s="30" t="s">
        <v>235</v>
      </c>
      <c r="B7" s="30" t="s">
        <v>250</v>
      </c>
      <c r="C7" s="29"/>
      <c r="D7" s="29"/>
      <c r="E7" s="29"/>
    </row>
    <row r="8" spans="1:8" x14ac:dyDescent="0.2">
      <c r="A8" s="30" t="s">
        <v>244</v>
      </c>
      <c r="B8" s="30" t="s">
        <v>251</v>
      </c>
      <c r="C8" s="30" t="s">
        <v>251</v>
      </c>
      <c r="D8" s="30" t="s">
        <v>251</v>
      </c>
      <c r="E8" s="30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7"/>
  <sheetViews>
    <sheetView workbookViewId="0">
      <selection activeCell="B28" sqref="B28"/>
    </sheetView>
  </sheetViews>
  <sheetFormatPr defaultRowHeight="12.75" x14ac:dyDescent="0.2"/>
  <cols>
    <col min="1" max="1" width="12.5703125" customWidth="1"/>
    <col min="2" max="2" width="11.42578125" bestFit="1" customWidth="1"/>
    <col min="3" max="3" width="40.28515625" bestFit="1" customWidth="1"/>
    <col min="4" max="4" width="34.85546875" bestFit="1" customWidth="1"/>
  </cols>
  <sheetData>
    <row r="1" spans="1:4" x14ac:dyDescent="0.2">
      <c r="A1" s="1" t="s">
        <v>69</v>
      </c>
      <c r="B1" s="1" t="s">
        <v>52</v>
      </c>
      <c r="C1" s="1" t="s">
        <v>53</v>
      </c>
      <c r="D1" s="1" t="s">
        <v>145</v>
      </c>
    </row>
    <row r="2" spans="1:4" x14ac:dyDescent="0.2">
      <c r="A2" s="2" t="s">
        <v>54</v>
      </c>
      <c r="B2" t="s">
        <v>63</v>
      </c>
      <c r="C2" t="s">
        <v>64</v>
      </c>
      <c r="D2" t="s">
        <v>144</v>
      </c>
    </row>
    <row r="3" spans="1:4" x14ac:dyDescent="0.2">
      <c r="A3" s="2" t="s">
        <v>54</v>
      </c>
      <c r="B3" t="s">
        <v>65</v>
      </c>
      <c r="C3" t="s">
        <v>66</v>
      </c>
      <c r="D3" s="18" t="s">
        <v>179</v>
      </c>
    </row>
    <row r="4" spans="1:4" x14ac:dyDescent="0.2">
      <c r="A4" s="2" t="s">
        <v>54</v>
      </c>
      <c r="B4" t="s">
        <v>67</v>
      </c>
      <c r="C4" t="s">
        <v>68</v>
      </c>
      <c r="D4" t="s">
        <v>178</v>
      </c>
    </row>
    <row r="5" spans="1:4" x14ac:dyDescent="0.2">
      <c r="A5" s="2" t="s">
        <v>65</v>
      </c>
      <c r="B5" s="2" t="s">
        <v>65</v>
      </c>
      <c r="C5" s="2" t="s">
        <v>93</v>
      </c>
      <c r="D5" s="18" t="s">
        <v>179</v>
      </c>
    </row>
    <row r="6" spans="1:4" x14ac:dyDescent="0.2">
      <c r="A6" s="2" t="s">
        <v>67</v>
      </c>
      <c r="B6" s="2" t="s">
        <v>67</v>
      </c>
      <c r="C6" s="2" t="s">
        <v>93</v>
      </c>
      <c r="D6" t="s">
        <v>178</v>
      </c>
    </row>
    <row r="7" spans="1:4" x14ac:dyDescent="0.2">
      <c r="A7" s="2" t="s">
        <v>63</v>
      </c>
      <c r="B7" s="2" t="s">
        <v>63</v>
      </c>
      <c r="C7" s="2" t="s">
        <v>93</v>
      </c>
      <c r="D7" t="s">
        <v>144</v>
      </c>
    </row>
  </sheetData>
  <hyperlinks>
    <hyperlink ref="C3" r:id="rId1"/>
    <hyperlink ref="D4" r:id="rId2" display="https://cgibi.citigroup.net/"/>
  </hyperlinks>
  <pageMargins left="0.7" right="0.7" top="0.75" bottom="0.75" header="0.3" footer="0.3"/>
  <pageSetup paperSize="0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7"/>
  <sheetViews>
    <sheetView topLeftCell="A22" workbookViewId="0">
      <selection activeCell="A46" sqref="A46"/>
    </sheetView>
  </sheetViews>
  <sheetFormatPr defaultRowHeight="12.75" x14ac:dyDescent="0.2"/>
  <cols>
    <col min="1" max="1" width="24.28515625" bestFit="1" customWidth="1"/>
    <col min="2" max="2" width="113.5703125" customWidth="1"/>
    <col min="3" max="3" width="10" bestFit="1" customWidth="1"/>
    <col min="4" max="4" width="11.5703125" customWidth="1"/>
  </cols>
  <sheetData>
    <row r="1" spans="1:4" x14ac:dyDescent="0.2">
      <c r="A1" s="1" t="s">
        <v>70</v>
      </c>
      <c r="B1" s="1" t="s">
        <v>71</v>
      </c>
      <c r="C1" s="1" t="s">
        <v>72</v>
      </c>
      <c r="D1" s="1" t="s">
        <v>74</v>
      </c>
    </row>
    <row r="2" spans="1:4" ht="76.5" x14ac:dyDescent="0.2">
      <c r="A2" t="s">
        <v>194</v>
      </c>
      <c r="B2" s="20" t="s">
        <v>195</v>
      </c>
      <c r="C2" t="s">
        <v>75</v>
      </c>
    </row>
    <row r="3" spans="1:4" x14ac:dyDescent="0.2">
      <c r="A3" t="s">
        <v>55</v>
      </c>
      <c r="B3" t="s">
        <v>92</v>
      </c>
      <c r="C3" t="s">
        <v>73</v>
      </c>
      <c r="D3" s="11"/>
    </row>
    <row r="4" spans="1:4" x14ac:dyDescent="0.2">
      <c r="A4" t="s">
        <v>56</v>
      </c>
      <c r="B4" t="s">
        <v>60</v>
      </c>
      <c r="C4" t="s">
        <v>73</v>
      </c>
      <c r="D4" s="4"/>
    </row>
    <row r="5" spans="1:4" x14ac:dyDescent="0.2">
      <c r="A5" t="s">
        <v>57</v>
      </c>
      <c r="B5" t="str">
        <f>B12</f>
        <v>RGB(217,232,243)</v>
      </c>
      <c r="C5" t="s">
        <v>73</v>
      </c>
      <c r="D5" s="9"/>
    </row>
    <row r="6" spans="1:4" x14ac:dyDescent="0.2">
      <c r="A6" t="s">
        <v>58</v>
      </c>
      <c r="B6" t="str">
        <f>B9</f>
        <v>RGB(46,98,145)</v>
      </c>
      <c r="C6" t="s">
        <v>73</v>
      </c>
      <c r="D6" s="12"/>
    </row>
    <row r="7" spans="1:4" x14ac:dyDescent="0.2">
      <c r="A7" t="s">
        <v>59</v>
      </c>
      <c r="B7" t="s">
        <v>175</v>
      </c>
      <c r="C7" s="2" t="s">
        <v>75</v>
      </c>
    </row>
    <row r="8" spans="1:4" x14ac:dyDescent="0.2">
      <c r="A8" t="s">
        <v>61</v>
      </c>
      <c r="B8" t="s">
        <v>62</v>
      </c>
      <c r="C8" t="s">
        <v>73</v>
      </c>
      <c r="D8" s="5"/>
    </row>
    <row r="9" spans="1:4" x14ac:dyDescent="0.2">
      <c r="A9" t="s">
        <v>76</v>
      </c>
      <c r="B9" t="s">
        <v>77</v>
      </c>
      <c r="C9" t="s">
        <v>73</v>
      </c>
      <c r="D9" s="6"/>
    </row>
    <row r="10" spans="1:4" x14ac:dyDescent="0.2">
      <c r="A10" t="s">
        <v>78</v>
      </c>
      <c r="B10" t="s">
        <v>82</v>
      </c>
      <c r="C10" t="s">
        <v>73</v>
      </c>
      <c r="D10" s="7"/>
    </row>
    <row r="11" spans="1:4" x14ac:dyDescent="0.2">
      <c r="A11" t="s">
        <v>79</v>
      </c>
      <c r="B11" t="s">
        <v>83</v>
      </c>
      <c r="C11" t="s">
        <v>73</v>
      </c>
      <c r="D11" s="8"/>
    </row>
    <row r="12" spans="1:4" x14ac:dyDescent="0.2">
      <c r="A12" t="s">
        <v>80</v>
      </c>
      <c r="B12" t="s">
        <v>84</v>
      </c>
      <c r="C12" t="s">
        <v>73</v>
      </c>
      <c r="D12" s="9"/>
    </row>
    <row r="13" spans="1:4" x14ac:dyDescent="0.2">
      <c r="A13" t="s">
        <v>81</v>
      </c>
      <c r="B13" t="s">
        <v>85</v>
      </c>
      <c r="C13" t="s">
        <v>73</v>
      </c>
      <c r="D13" s="10"/>
    </row>
    <row r="14" spans="1:4" x14ac:dyDescent="0.2">
      <c r="A14" t="s">
        <v>86</v>
      </c>
      <c r="B14" t="s">
        <v>87</v>
      </c>
      <c r="C14" t="s">
        <v>75</v>
      </c>
    </row>
    <row r="15" spans="1:4" x14ac:dyDescent="0.2">
      <c r="A15" t="s">
        <v>88</v>
      </c>
      <c r="B15" t="s">
        <v>89</v>
      </c>
      <c r="C15" t="s">
        <v>75</v>
      </c>
    </row>
    <row r="16" spans="1:4" x14ac:dyDescent="0.2">
      <c r="A16" t="s">
        <v>90</v>
      </c>
      <c r="B16" t="s">
        <v>91</v>
      </c>
      <c r="C16" t="s">
        <v>75</v>
      </c>
    </row>
    <row r="17" spans="1:3" x14ac:dyDescent="0.2">
      <c r="A17" t="s">
        <v>95</v>
      </c>
      <c r="B17" t="s">
        <v>97</v>
      </c>
      <c r="C17" t="s">
        <v>75</v>
      </c>
    </row>
    <row r="18" spans="1:3" x14ac:dyDescent="0.2">
      <c r="A18" t="s">
        <v>96</v>
      </c>
      <c r="B18">
        <v>0</v>
      </c>
      <c r="C18" t="s">
        <v>75</v>
      </c>
    </row>
    <row r="19" spans="1:3" x14ac:dyDescent="0.2">
      <c r="A19" s="2" t="s">
        <v>155</v>
      </c>
      <c r="B19" s="2" t="s">
        <v>154</v>
      </c>
      <c r="C19" s="2" t="s">
        <v>75</v>
      </c>
    </row>
    <row r="20" spans="1:3" x14ac:dyDescent="0.2">
      <c r="A20" s="17" t="s">
        <v>165</v>
      </c>
      <c r="B20" s="17" t="s">
        <v>196</v>
      </c>
      <c r="C20" s="17" t="s">
        <v>75</v>
      </c>
    </row>
    <row r="21" spans="1:3" s="17" customFormat="1" x14ac:dyDescent="0.2">
      <c r="A21" s="17" t="s">
        <v>162</v>
      </c>
      <c r="B21" s="19" t="s">
        <v>197</v>
      </c>
      <c r="C21" s="17" t="s">
        <v>75</v>
      </c>
    </row>
    <row r="22" spans="1:3" s="17" customFormat="1" x14ac:dyDescent="0.2">
      <c r="A22" s="17" t="s">
        <v>163</v>
      </c>
      <c r="B22" s="19" t="s">
        <v>198</v>
      </c>
      <c r="C22" s="17" t="s">
        <v>75</v>
      </c>
    </row>
    <row r="23" spans="1:3" s="17" customFormat="1" x14ac:dyDescent="0.2">
      <c r="A23" s="17" t="s">
        <v>219</v>
      </c>
      <c r="B23" s="19" t="s">
        <v>222</v>
      </c>
      <c r="C23" s="17" t="s">
        <v>75</v>
      </c>
    </row>
    <row r="24" spans="1:3" s="17" customFormat="1" x14ac:dyDescent="0.2">
      <c r="A24" s="17" t="s">
        <v>220</v>
      </c>
      <c r="B24" s="19" t="s">
        <v>221</v>
      </c>
      <c r="C24" s="17" t="s">
        <v>75</v>
      </c>
    </row>
    <row r="25" spans="1:3" s="17" customFormat="1" x14ac:dyDescent="0.2">
      <c r="A25" s="17" t="s">
        <v>164</v>
      </c>
      <c r="B25" s="19" t="s">
        <v>199</v>
      </c>
      <c r="C25" s="17" t="s">
        <v>75</v>
      </c>
    </row>
    <row r="26" spans="1:3" s="17" customFormat="1" x14ac:dyDescent="0.2">
      <c r="A26" s="17" t="s">
        <v>166</v>
      </c>
      <c r="B26" s="19" t="s">
        <v>200</v>
      </c>
      <c r="C26" s="17" t="s">
        <v>75</v>
      </c>
    </row>
    <row r="27" spans="1:3" s="17" customFormat="1" x14ac:dyDescent="0.2">
      <c r="A27" s="17" t="s">
        <v>167</v>
      </c>
      <c r="B27" s="19" t="s">
        <v>201</v>
      </c>
      <c r="C27" s="17" t="s">
        <v>75</v>
      </c>
    </row>
    <row r="28" spans="1:3" s="17" customFormat="1" x14ac:dyDescent="0.2">
      <c r="A28" s="17" t="s">
        <v>223</v>
      </c>
      <c r="B28" s="19" t="s">
        <v>229</v>
      </c>
      <c r="C28" s="17" t="s">
        <v>75</v>
      </c>
    </row>
    <row r="29" spans="1:3" s="17" customFormat="1" x14ac:dyDescent="0.2">
      <c r="A29" s="17" t="s">
        <v>224</v>
      </c>
      <c r="B29" s="19" t="s">
        <v>225</v>
      </c>
      <c r="C29" s="17" t="s">
        <v>75</v>
      </c>
    </row>
    <row r="30" spans="1:3" x14ac:dyDescent="0.2">
      <c r="A30" s="17" t="s">
        <v>168</v>
      </c>
      <c r="B30" s="19" t="s">
        <v>202</v>
      </c>
      <c r="C30" s="17" t="s">
        <v>75</v>
      </c>
    </row>
    <row r="31" spans="1:3" s="17" customFormat="1" x14ac:dyDescent="0.2">
      <c r="A31" s="17" t="s">
        <v>169</v>
      </c>
      <c r="B31" s="19" t="s">
        <v>203</v>
      </c>
      <c r="C31" s="17" t="s">
        <v>75</v>
      </c>
    </row>
    <row r="32" spans="1:3" s="17" customFormat="1" x14ac:dyDescent="0.2">
      <c r="A32" s="17" t="s">
        <v>170</v>
      </c>
      <c r="B32" s="19" t="s">
        <v>204</v>
      </c>
      <c r="C32" s="17" t="s">
        <v>75</v>
      </c>
    </row>
    <row r="33" spans="1:4" s="18" customFormat="1" x14ac:dyDescent="0.2">
      <c r="A33" s="18" t="s">
        <v>226</v>
      </c>
      <c r="B33" s="19" t="s">
        <v>230</v>
      </c>
      <c r="C33" s="18" t="s">
        <v>75</v>
      </c>
    </row>
    <row r="34" spans="1:4" s="17" customFormat="1" x14ac:dyDescent="0.2">
      <c r="A34" s="18" t="s">
        <v>227</v>
      </c>
      <c r="B34" s="19" t="s">
        <v>228</v>
      </c>
      <c r="C34" s="17" t="s">
        <v>75</v>
      </c>
    </row>
    <row r="35" spans="1:4" x14ac:dyDescent="0.2">
      <c r="A35" s="17" t="s">
        <v>160</v>
      </c>
      <c r="B35" s="18" t="s">
        <v>180</v>
      </c>
      <c r="C35" s="17" t="s">
        <v>75</v>
      </c>
    </row>
    <row r="36" spans="1:4" x14ac:dyDescent="0.2">
      <c r="A36" s="17" t="s">
        <v>161</v>
      </c>
      <c r="B36" s="19" t="s">
        <v>181</v>
      </c>
      <c r="C36" s="17" t="s">
        <v>75</v>
      </c>
    </row>
    <row r="37" spans="1:4" s="17" customFormat="1" x14ac:dyDescent="0.2">
      <c r="A37" s="17" t="s">
        <v>172</v>
      </c>
      <c r="B37" s="19" t="s">
        <v>189</v>
      </c>
      <c r="C37" s="17" t="s">
        <v>75</v>
      </c>
    </row>
    <row r="38" spans="1:4" s="17" customFormat="1" x14ac:dyDescent="0.2">
      <c r="A38" s="17" t="s">
        <v>171</v>
      </c>
      <c r="B38" s="19" t="s">
        <v>190</v>
      </c>
      <c r="C38" s="17" t="s">
        <v>75</v>
      </c>
    </row>
    <row r="39" spans="1:4" x14ac:dyDescent="0.2">
      <c r="A39" s="17" t="s">
        <v>173</v>
      </c>
      <c r="B39" s="19" t="s">
        <v>191</v>
      </c>
      <c r="C39" s="17" t="s">
        <v>75</v>
      </c>
    </row>
    <row r="40" spans="1:4" x14ac:dyDescent="0.2">
      <c r="A40" s="17" t="s">
        <v>174</v>
      </c>
      <c r="B40" s="18" t="s">
        <v>205</v>
      </c>
      <c r="C40" s="17" t="s">
        <v>75</v>
      </c>
    </row>
    <row r="41" spans="1:4" x14ac:dyDescent="0.2">
      <c r="A41" t="s">
        <v>176</v>
      </c>
      <c r="B41" s="19" t="s">
        <v>206</v>
      </c>
      <c r="C41" s="18" t="s">
        <v>75</v>
      </c>
    </row>
    <row r="42" spans="1:4" x14ac:dyDescent="0.2">
      <c r="A42" t="s">
        <v>177</v>
      </c>
      <c r="B42" s="19" t="s">
        <v>207</v>
      </c>
      <c r="C42" s="18" t="s">
        <v>75</v>
      </c>
    </row>
    <row r="43" spans="1:4" ht="25.5" x14ac:dyDescent="0.2">
      <c r="A43" t="s">
        <v>192</v>
      </c>
      <c r="B43" s="20" t="s">
        <v>193</v>
      </c>
      <c r="C43" t="s">
        <v>75</v>
      </c>
    </row>
    <row r="44" spans="1:4" x14ac:dyDescent="0.2">
      <c r="A44" s="18" t="s">
        <v>209</v>
      </c>
      <c r="B44" s="18" t="s">
        <v>231</v>
      </c>
      <c r="C44" s="18" t="s">
        <v>73</v>
      </c>
      <c r="D44" s="23"/>
    </row>
    <row r="45" spans="1:4" x14ac:dyDescent="0.2">
      <c r="A45" t="s">
        <v>208</v>
      </c>
      <c r="B45" s="18" t="s">
        <v>232</v>
      </c>
      <c r="C45" s="18" t="s">
        <v>73</v>
      </c>
      <c r="D45" s="24"/>
    </row>
    <row r="46" spans="1:4" x14ac:dyDescent="0.2">
      <c r="A46" s="2" t="s">
        <v>217</v>
      </c>
      <c r="B46" t="s">
        <v>218</v>
      </c>
      <c r="C46" s="22" t="s">
        <v>75</v>
      </c>
    </row>
    <row r="47" spans="1:4" x14ac:dyDescent="0.2">
      <c r="A47" s="2" t="s">
        <v>233</v>
      </c>
      <c r="B47" t="s">
        <v>234</v>
      </c>
      <c r="C47" s="22" t="s">
        <v>75</v>
      </c>
    </row>
  </sheetData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pane ySplit="1" topLeftCell="A2" activePane="bottomLeft" state="frozen"/>
      <selection pane="bottomLeft" activeCell="A31" sqref="A31"/>
    </sheetView>
  </sheetViews>
  <sheetFormatPr defaultRowHeight="12.75" x14ac:dyDescent="0.2"/>
  <cols>
    <col min="1" max="1" width="63.5703125" customWidth="1"/>
    <col min="2" max="2" width="20.85546875" customWidth="1"/>
  </cols>
  <sheetData>
    <row r="1" spans="1:2" x14ac:dyDescent="0.2">
      <c r="A1" s="13" t="s">
        <v>0</v>
      </c>
      <c r="B1" s="13" t="s">
        <v>1</v>
      </c>
    </row>
    <row r="2" spans="1:2" x14ac:dyDescent="0.2">
      <c r="A2" t="s">
        <v>112</v>
      </c>
      <c r="B2" t="s">
        <v>113</v>
      </c>
    </row>
    <row r="3" spans="1:2" x14ac:dyDescent="0.2">
      <c r="A3" t="s">
        <v>114</v>
      </c>
      <c r="B3" t="s">
        <v>115</v>
      </c>
    </row>
    <row r="4" spans="1:2" x14ac:dyDescent="0.2">
      <c r="A4" t="s">
        <v>116</v>
      </c>
      <c r="B4" t="s">
        <v>117</v>
      </c>
    </row>
    <row r="5" spans="1:2" x14ac:dyDescent="0.2">
      <c r="A5" t="s">
        <v>118</v>
      </c>
      <c r="B5" t="s">
        <v>113</v>
      </c>
    </row>
    <row r="6" spans="1:2" x14ac:dyDescent="0.2">
      <c r="A6" t="s">
        <v>119</v>
      </c>
      <c r="B6" t="s">
        <v>115</v>
      </c>
    </row>
    <row r="7" spans="1:2" x14ac:dyDescent="0.2">
      <c r="A7" t="s">
        <v>120</v>
      </c>
      <c r="B7" t="s">
        <v>117</v>
      </c>
    </row>
    <row r="8" spans="1:2" x14ac:dyDescent="0.2">
      <c r="A8" t="s">
        <v>122</v>
      </c>
      <c r="B8" t="s">
        <v>123</v>
      </c>
    </row>
    <row r="9" spans="1:2" x14ac:dyDescent="0.2">
      <c r="A9" t="s">
        <v>124</v>
      </c>
      <c r="B9" t="s">
        <v>125</v>
      </c>
    </row>
    <row r="10" spans="1:2" x14ac:dyDescent="0.2">
      <c r="A10" t="s">
        <v>126</v>
      </c>
      <c r="B10" t="s">
        <v>127</v>
      </c>
    </row>
    <row r="11" spans="1:2" x14ac:dyDescent="0.2">
      <c r="A11" t="s">
        <v>126</v>
      </c>
      <c r="B11" t="s">
        <v>128</v>
      </c>
    </row>
    <row r="12" spans="1:2" x14ac:dyDescent="0.2">
      <c r="A12" t="s">
        <v>129</v>
      </c>
      <c r="B12" t="s">
        <v>130</v>
      </c>
    </row>
    <row r="13" spans="1:2" x14ac:dyDescent="0.2">
      <c r="A13" t="s">
        <v>129</v>
      </c>
      <c r="B13" t="s">
        <v>131</v>
      </c>
    </row>
    <row r="14" spans="1:2" x14ac:dyDescent="0.2">
      <c r="A14" t="s">
        <v>129</v>
      </c>
      <c r="B14" t="s">
        <v>132</v>
      </c>
    </row>
    <row r="15" spans="1:2" x14ac:dyDescent="0.2">
      <c r="A15" t="s">
        <v>133</v>
      </c>
      <c r="B15" t="s">
        <v>134</v>
      </c>
    </row>
    <row r="16" spans="1:2" x14ac:dyDescent="0.2">
      <c r="A16" t="s">
        <v>122</v>
      </c>
      <c r="B16" t="s">
        <v>135</v>
      </c>
    </row>
    <row r="17" spans="1:2" x14ac:dyDescent="0.2">
      <c r="A17" t="s">
        <v>122</v>
      </c>
      <c r="B17" t="s">
        <v>136</v>
      </c>
    </row>
    <row r="18" spans="1:2" x14ac:dyDescent="0.2">
      <c r="A18" t="s">
        <v>142</v>
      </c>
      <c r="B18" t="s">
        <v>137</v>
      </c>
    </row>
    <row r="19" spans="1:2" x14ac:dyDescent="0.2">
      <c r="A19" t="s">
        <v>142</v>
      </c>
      <c r="B19" t="s">
        <v>138</v>
      </c>
    </row>
    <row r="20" spans="1:2" x14ac:dyDescent="0.2">
      <c r="A20" t="s">
        <v>143</v>
      </c>
      <c r="B20" t="s">
        <v>139</v>
      </c>
    </row>
    <row r="21" spans="1:2" x14ac:dyDescent="0.2">
      <c r="A21" t="s">
        <v>142</v>
      </c>
      <c r="B21" t="s">
        <v>140</v>
      </c>
    </row>
    <row r="22" spans="1:2" x14ac:dyDescent="0.2">
      <c r="A22" t="s">
        <v>142</v>
      </c>
      <c r="B22" t="s">
        <v>141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5"/>
  <sheetViews>
    <sheetView workbookViewId="0">
      <selection activeCell="B25" sqref="B25"/>
    </sheetView>
  </sheetViews>
  <sheetFormatPr defaultRowHeight="12.75" x14ac:dyDescent="0.2"/>
  <cols>
    <col min="1" max="1" width="13.140625" bestFit="1" customWidth="1"/>
    <col min="2" max="2" width="13.28515625" bestFit="1" customWidth="1"/>
    <col min="3" max="3" width="25.5703125" bestFit="1" customWidth="1"/>
  </cols>
  <sheetData>
    <row r="1" spans="1:3" x14ac:dyDescent="0.2">
      <c r="A1" s="1" t="s">
        <v>210</v>
      </c>
      <c r="B1" s="1" t="s">
        <v>212</v>
      </c>
      <c r="C1" s="1" t="s">
        <v>211</v>
      </c>
    </row>
    <row r="2" spans="1:3" x14ac:dyDescent="0.2">
      <c r="A2" s="21">
        <v>1</v>
      </c>
      <c r="B2" s="21">
        <v>0</v>
      </c>
      <c r="C2" t="s">
        <v>213</v>
      </c>
    </row>
    <row r="3" spans="1:3" x14ac:dyDescent="0.2">
      <c r="A3" s="21">
        <v>2</v>
      </c>
      <c r="B3" s="21">
        <v>2</v>
      </c>
      <c r="C3" t="s">
        <v>214</v>
      </c>
    </row>
    <row r="4" spans="1:3" x14ac:dyDescent="0.2">
      <c r="A4" s="21">
        <v>3</v>
      </c>
      <c r="B4" s="21">
        <v>1</v>
      </c>
      <c r="C4" t="s">
        <v>215</v>
      </c>
    </row>
    <row r="5" spans="1:3" x14ac:dyDescent="0.2">
      <c r="A5" s="21">
        <v>4</v>
      </c>
      <c r="B5" s="21">
        <v>3</v>
      </c>
      <c r="C5" t="s">
        <v>216</v>
      </c>
    </row>
  </sheetData>
  <pageMargins left="0.7" right="0.7" top="0.75" bottom="0.75" header="0.3" footer="0.3"/>
  <pageSetup paperSize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D8"/>
  <sheetViews>
    <sheetView workbookViewId="0">
      <selection activeCell="D6" sqref="D6"/>
    </sheetView>
  </sheetViews>
  <sheetFormatPr defaultRowHeight="12.75" x14ac:dyDescent="0.2"/>
  <cols>
    <col min="2" max="2" width="20.42578125" customWidth="1"/>
    <col min="4" max="4" width="10.5703125" bestFit="1" customWidth="1"/>
  </cols>
  <sheetData>
    <row r="3" spans="2:4" x14ac:dyDescent="0.2">
      <c r="B3" s="3" t="s">
        <v>27</v>
      </c>
      <c r="D3" s="1" t="s">
        <v>28</v>
      </c>
    </row>
    <row r="5" spans="2:4" x14ac:dyDescent="0.2">
      <c r="B5" s="2" t="s">
        <v>11</v>
      </c>
    </row>
    <row r="6" spans="2:4" x14ac:dyDescent="0.2">
      <c r="B6" t="s">
        <v>12</v>
      </c>
    </row>
    <row r="7" spans="2:4" x14ac:dyDescent="0.2">
      <c r="B7" t="s">
        <v>13</v>
      </c>
    </row>
    <row r="8" spans="2:4" x14ac:dyDescent="0.2">
      <c r="B8" s="2" t="s">
        <v>14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 Monitor</vt:lpstr>
      <vt:lpstr>Schedule</vt:lpstr>
      <vt:lpstr>Server Info</vt:lpstr>
      <vt:lpstr>Variables</vt:lpstr>
      <vt:lpstr>Omit List</vt:lpstr>
      <vt:lpstr>Reload Status</vt:lpstr>
      <vt:lpstr>Dicrionary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Vasylenko, Oleksandr [ICG-OPS NE]</dc:creator>
  <cp:lastModifiedBy>Vasylenko, Oleksandr [ICG-OPS NE]</cp:lastModifiedBy>
  <dcterms:created xsi:type="dcterms:W3CDTF">2014-08-14T10:18:12Z</dcterms:created>
  <dcterms:modified xsi:type="dcterms:W3CDTF">2016-04-25T10:09:29Z</dcterms:modified>
</cp:coreProperties>
</file>