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4\Desktop\"/>
    </mc:Choice>
  </mc:AlternateContent>
  <xr:revisionPtr revIDLastSave="0" documentId="13_ncr:1_{16B2D66D-4524-4442-B44B-A55DEED7B0C9}" xr6:coauthVersionLast="47" xr6:coauthVersionMax="47" xr10:uidLastSave="{00000000-0000-0000-0000-000000000000}"/>
  <bookViews>
    <workbookView xWindow="-108" yWindow="-108" windowWidth="23256" windowHeight="12576" xr2:uid="{79AF8ACB-D82A-44C5-92B6-D59EE6E22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J49" i="1"/>
  <c r="I44" i="1"/>
  <c r="I40" i="1"/>
  <c r="D48" i="1"/>
  <c r="D44" i="1"/>
  <c r="G12" i="1"/>
  <c r="G13" i="1"/>
  <c r="G16" i="1"/>
  <c r="G11" i="1"/>
  <c r="E17" i="1"/>
  <c r="D17" i="1"/>
  <c r="C17" i="1"/>
  <c r="L8" i="1"/>
  <c r="J8" i="1"/>
  <c r="H8" i="1"/>
  <c r="L5" i="1"/>
  <c r="I5" i="1"/>
  <c r="H5" i="1"/>
</calcChain>
</file>

<file path=xl/sharedStrings.xml><?xml version="1.0" encoding="utf-8"?>
<sst xmlns="http://schemas.openxmlformats.org/spreadsheetml/2006/main" count="101" uniqueCount="87">
  <si>
    <t xml:space="preserve">XYZ COMPANY </t>
  </si>
  <si>
    <t xml:space="preserve">Monthly revenue </t>
  </si>
  <si>
    <t>Monthly expenses</t>
  </si>
  <si>
    <t xml:space="preserve">number of product sold </t>
  </si>
  <si>
    <t xml:space="preserve">weights </t>
  </si>
  <si>
    <t>in thousand</t>
  </si>
  <si>
    <t xml:space="preserve">s no </t>
  </si>
  <si>
    <t>Mean for revenue</t>
  </si>
  <si>
    <t>mean for expenses</t>
  </si>
  <si>
    <t xml:space="preserve">mean for product sold </t>
  </si>
  <si>
    <t xml:space="preserve">median for revenue </t>
  </si>
  <si>
    <t>median for expenses</t>
  </si>
  <si>
    <t>median for product sold</t>
  </si>
  <si>
    <t xml:space="preserve">total </t>
  </si>
  <si>
    <t xml:space="preserve">standard deviation </t>
  </si>
  <si>
    <t>product sale</t>
  </si>
  <si>
    <t>revenue</t>
  </si>
  <si>
    <t>expenses</t>
  </si>
  <si>
    <t xml:space="preserve">weighted average </t>
  </si>
  <si>
    <t xml:space="preserve">EPM </t>
  </si>
  <si>
    <t xml:space="preserve">company income statement </t>
  </si>
  <si>
    <t xml:space="preserve">for the year ending ( in thousand ) 2024, march 31st </t>
  </si>
  <si>
    <t xml:space="preserve">net sales </t>
  </si>
  <si>
    <t xml:space="preserve">cost of sales </t>
  </si>
  <si>
    <t xml:space="preserve">gross profit </t>
  </si>
  <si>
    <t>oprating expenses</t>
  </si>
  <si>
    <t>administative expenses</t>
  </si>
  <si>
    <t>finance expenses</t>
  </si>
  <si>
    <t>selling expenses</t>
  </si>
  <si>
    <t xml:space="preserve">total expenses </t>
  </si>
  <si>
    <t xml:space="preserve">operating profit </t>
  </si>
  <si>
    <t xml:space="preserve">income </t>
  </si>
  <si>
    <t xml:space="preserve">other income </t>
  </si>
  <si>
    <t xml:space="preserve">total income </t>
  </si>
  <si>
    <t>tax</t>
  </si>
  <si>
    <t xml:space="preserve">net profit </t>
  </si>
  <si>
    <t xml:space="preserve">particulars </t>
  </si>
  <si>
    <t xml:space="preserve">amount </t>
  </si>
  <si>
    <t>amount 2</t>
  </si>
  <si>
    <t xml:space="preserve">Balance sheet of company </t>
  </si>
  <si>
    <t xml:space="preserve">as on 31st march 2024 </t>
  </si>
  <si>
    <t xml:space="preserve">eqity and liabilities </t>
  </si>
  <si>
    <t>shareholders fund</t>
  </si>
  <si>
    <t>a</t>
  </si>
  <si>
    <t xml:space="preserve">share capital </t>
  </si>
  <si>
    <t xml:space="preserve">b </t>
  </si>
  <si>
    <t xml:space="preserve">reserve and surplus </t>
  </si>
  <si>
    <t>c</t>
  </si>
  <si>
    <t xml:space="preserve">money received </t>
  </si>
  <si>
    <t xml:space="preserve">non current </t>
  </si>
  <si>
    <t xml:space="preserve">long term loan </t>
  </si>
  <si>
    <t>other</t>
  </si>
  <si>
    <t xml:space="preserve">cuurent </t>
  </si>
  <si>
    <t>short term loan</t>
  </si>
  <si>
    <t xml:space="preserve">total liability equity </t>
  </si>
  <si>
    <t>A</t>
  </si>
  <si>
    <t>Assets</t>
  </si>
  <si>
    <t xml:space="preserve">non cuurent </t>
  </si>
  <si>
    <t xml:space="preserve">fixed assets </t>
  </si>
  <si>
    <t xml:space="preserve">investment </t>
  </si>
  <si>
    <t>loans advance</t>
  </si>
  <si>
    <t>d</t>
  </si>
  <si>
    <t>total</t>
  </si>
  <si>
    <t>total assets</t>
  </si>
  <si>
    <t>number</t>
  </si>
  <si>
    <t>particulars</t>
  </si>
  <si>
    <t>amount</t>
  </si>
  <si>
    <t>amount2</t>
  </si>
  <si>
    <t>amount3</t>
  </si>
  <si>
    <t xml:space="preserve">current ratio </t>
  </si>
  <si>
    <t xml:space="preserve">current assetes / current liabilities </t>
  </si>
  <si>
    <t>178800/1000</t>
  </si>
  <si>
    <t xml:space="preserve">acid test </t>
  </si>
  <si>
    <t xml:space="preserve">cuurent assetes- inventories/current liabilities </t>
  </si>
  <si>
    <t>178800-8800/1000</t>
  </si>
  <si>
    <t>assetes turnover</t>
  </si>
  <si>
    <t xml:space="preserve">net sales/ avg total sales </t>
  </si>
  <si>
    <t>400000/200000</t>
  </si>
  <si>
    <t>gross margin</t>
  </si>
  <si>
    <t>gross profit/net sales</t>
  </si>
  <si>
    <t>300000/400000</t>
  </si>
  <si>
    <t>operating margin</t>
  </si>
  <si>
    <t>income/net sales</t>
  </si>
  <si>
    <t>299200/400000</t>
  </si>
  <si>
    <t>return on equity</t>
  </si>
  <si>
    <t>net income/share equity</t>
  </si>
  <si>
    <t>302000/500000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</si>
</sst>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0" fillId="10" borderId="0" xfId="0" applyFill="1"/>
    <xf numFmtId="0" fontId="1" fillId="10" borderId="0" xfId="0" applyFont="1" applyFill="1"/>
    <xf numFmtId="0" fontId="8" fillId="10" borderId="0" xfId="0" applyNumberFormat="1" applyFont="1" applyFill="1" applyAlignment="1">
      <alignment horizontal="center"/>
    </xf>
    <xf numFmtId="0" fontId="1" fillId="11" borderId="0" xfId="0" applyFont="1" applyFill="1"/>
    <xf numFmtId="0" fontId="9" fillId="0" borderId="0" xfId="0" applyFont="1"/>
    <xf numFmtId="0" fontId="1" fillId="12" borderId="0" xfId="0" applyFont="1" applyFill="1"/>
    <xf numFmtId="0" fontId="9" fillId="7" borderId="0" xfId="0" applyFont="1" applyFill="1"/>
    <xf numFmtId="0" fontId="0" fillId="13" borderId="0" xfId="0" applyFill="1"/>
    <xf numFmtId="0" fontId="0" fillId="12" borderId="0" xfId="0" applyFill="1"/>
    <xf numFmtId="0" fontId="0" fillId="7" borderId="0" xfId="0" applyFill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E-4C12-94DD-9E67722D36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E-4C12-94DD-9E67722D36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8E-4C12-94DD-9E67722D36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8E-4C12-94DD-9E67722D36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8E-4C12-94DD-9E67722D36B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8E-4C12-94DD-9E67722D36B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8E-4C12-94DD-9E67722D36B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8E-4C12-94DD-9E67722D36B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8E-4C12-94DD-9E67722D36B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8E-4C12-94DD-9E67722D36B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8E-4C12-94DD-9E67722D36B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8E-4C12-94DD-9E67722D36B5}"/>
              </c:ext>
            </c:extLst>
          </c:dPt>
          <c:val>
            <c:numRef>
              <c:f>Sheet1!$C$5:$C$16</c:f>
              <c:numCache>
                <c:formatCode>General</c:formatCode>
                <c:ptCount val="12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160</c:v>
                </c:pt>
                <c:pt idx="4">
                  <c:v>145</c:v>
                </c:pt>
                <c:pt idx="5">
                  <c:v>155</c:v>
                </c:pt>
                <c:pt idx="6">
                  <c:v>165</c:v>
                </c:pt>
                <c:pt idx="7">
                  <c:v>170</c:v>
                </c:pt>
                <c:pt idx="8">
                  <c:v>175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491-BD6C-310D7FDC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C-4313-A032-55D7FFD41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C-4313-A032-55D7FFD41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C-4313-A032-55D7FFD41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C-4313-A032-55D7FFD41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4C-4313-A032-55D7FFD41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4C-4313-A032-55D7FFD410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4C-4313-A032-55D7FFD410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4C-4313-A032-55D7FFD410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4C-4313-A032-55D7FFD410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4C-4313-A032-55D7FFD410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4C-4313-A032-55D7FFD410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4C-4313-A032-55D7FFD410CC}"/>
              </c:ext>
            </c:extLst>
          </c:dPt>
          <c:val>
            <c:numRef>
              <c:f>Sheet1!$D$5:$D$16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85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33B-8EBA-0791CB37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E-4EAB-824C-1DCD03D61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E-4EAB-824C-1DCD03D61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E-4EAB-824C-1DCD03D61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DE-4EAB-824C-1DCD03D61F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DE-4EAB-824C-1DCD03D61F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DE-4EAB-824C-1DCD03D61F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CDE-4EAB-824C-1DCD03D61F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DE-4EAB-824C-1DCD03D61F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DE-4EAB-824C-1DCD03D61F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DE-4EAB-824C-1DCD03D61F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CDE-4EAB-824C-1DCD03D61F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CDE-4EAB-824C-1DCD03D61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Sheet1!$E$5:$E$16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480</c:v>
                </c:pt>
                <c:pt idx="5">
                  <c:v>520</c:v>
                </c:pt>
                <c:pt idx="6">
                  <c:v>540</c:v>
                </c:pt>
                <c:pt idx="7">
                  <c:v>560</c:v>
                </c:pt>
                <c:pt idx="8">
                  <c:v>580</c:v>
                </c:pt>
                <c:pt idx="9">
                  <c:v>600</c:v>
                </c:pt>
                <c:pt idx="10">
                  <c:v>620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1-4400-A4D9-02A85DEE47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18</xdr:row>
      <xdr:rowOff>0</xdr:rowOff>
    </xdr:from>
    <xdr:to>
      <xdr:col>3</xdr:col>
      <xdr:colOff>1318260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51C38-2CC6-7D82-E458-14F5ED7DC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18</xdr:row>
      <xdr:rowOff>30480</xdr:rowOff>
    </xdr:from>
    <xdr:to>
      <xdr:col>6</xdr:col>
      <xdr:colOff>960120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D2399-1EDD-ED3A-6B28-4FC38CFC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1150620</xdr:colOff>
      <xdr:row>17</xdr:row>
      <xdr:rowOff>175260</xdr:rowOff>
    </xdr:from>
    <xdr:to>
      <xdr:col>10</xdr:col>
      <xdr:colOff>693420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2479E-88AB-4ED5-6E06-1249B5D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FF65A-1DB2-419B-AE90-1DB99118D4F3}" name="Table1" displayName="Table1" ref="B35:D51" totalsRowShown="0">
  <autoFilter ref="B35:D51" xr:uid="{4B3FF65A-1DB2-419B-AE90-1DB99118D4F3}"/>
  <tableColumns count="3">
    <tableColumn id="1" xr3:uid="{CE91656D-6D42-4DAA-958C-7949D45DA514}" name="particulars "/>
    <tableColumn id="2" xr3:uid="{28941D5B-FA1D-4312-B1CC-21EF59775266}" name="amount "/>
    <tableColumn id="3" xr3:uid="{FC5A1309-A47F-482B-A1C8-FDA3E4CF47D7}" name="amount 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DC8AE-C5F2-4BC6-A0BE-ACFCF55B4BC7}" name="Table2" displayName="Table2" ref="F34:J59" totalsRowShown="0">
  <autoFilter ref="F34:J59" xr:uid="{541DC8AE-C5F2-4BC6-A0BE-ACFCF55B4BC7}"/>
  <tableColumns count="5">
    <tableColumn id="1" xr3:uid="{FE1467DF-93B3-40F3-8846-C44DB758AFC1}" name="number"/>
    <tableColumn id="2" xr3:uid="{52EABD6F-59FD-475C-8E31-871E1EF8F4C2}" name="particulars"/>
    <tableColumn id="3" xr3:uid="{C0FF835B-7082-4DA0-98F4-E3D697602F6C}" name="amount"/>
    <tableColumn id="4" xr3:uid="{02F6133C-2402-47F8-8C76-71B6F38EB02B}" name="amount2" dataDxfId="8">
      <calculatedColumnFormula>SUM(H32:H34)</calculatedColumnFormula>
    </tableColumn>
    <tableColumn id="5" xr3:uid="{E8913D90-ABFE-4825-A17A-1C4B597D842E}" name="amount3" dataDxfId="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28006D-5E50-41BF-A4FA-805C62F5A6B3}" name="Table3" displayName="Table3" ref="B4:F17" totalsRowShown="0" headerRowDxfId="0" dataDxfId="1">
  <autoFilter ref="B4:F17" xr:uid="{4728006D-5E50-41BF-A4FA-805C62F5A6B3}"/>
  <tableColumns count="5">
    <tableColumn id="1" xr3:uid="{A5DABDD1-AA4C-482E-9415-E696EA84A56F}" name="s no " dataDxfId="6"/>
    <tableColumn id="2" xr3:uid="{4CF5DE2A-FB8A-49A3-AC53-ED820F8359C8}" name="Monthly revenue " dataDxfId="5"/>
    <tableColumn id="3" xr3:uid="{4BFD457D-24BC-4910-9A02-8345712ECA79}" name="Monthly expenses" dataDxfId="4"/>
    <tableColumn id="4" xr3:uid="{A7DEE5DD-0191-4403-9E2F-931679F21846}" name="number of product sold " dataDxfId="3"/>
    <tableColumn id="5" xr3:uid="{7BEFF705-35D5-4294-832E-D7A8E32282BB}" name="weights 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9D84-0848-493D-849E-92670C59A97C}">
  <dimension ref="A2:N72"/>
  <sheetViews>
    <sheetView tabSelected="1" topLeftCell="A30" zoomScaleNormal="100" workbookViewId="0">
      <selection activeCell="E56" sqref="E56"/>
    </sheetView>
  </sheetViews>
  <sheetFormatPr defaultRowHeight="14.4" x14ac:dyDescent="0.3"/>
  <cols>
    <col min="1" max="1" width="12.77734375" customWidth="1"/>
    <col min="2" max="2" width="14" customWidth="1"/>
    <col min="3" max="3" width="21.77734375" customWidth="1"/>
    <col min="4" max="4" width="22.33203125" customWidth="1"/>
    <col min="5" max="5" width="25.33203125" customWidth="1"/>
    <col min="6" max="6" width="12.109375" customWidth="1"/>
    <col min="7" max="7" width="19.77734375" customWidth="1"/>
    <col min="8" max="8" width="14.44140625" customWidth="1"/>
    <col min="9" max="10" width="10.44140625" style="1" customWidth="1"/>
    <col min="11" max="11" width="15.6640625" style="1" customWidth="1"/>
    <col min="12" max="12" width="16.5546875" customWidth="1"/>
  </cols>
  <sheetData>
    <row r="2" spans="1:14" ht="25.8" x14ac:dyDescent="0.5">
      <c r="H2" s="14" t="s">
        <v>19</v>
      </c>
      <c r="I2" s="15" t="s">
        <v>0</v>
      </c>
      <c r="J2" s="16"/>
    </row>
    <row r="3" spans="1:14" ht="15.6" x14ac:dyDescent="0.3">
      <c r="A3" s="17" t="s">
        <v>5</v>
      </c>
    </row>
    <row r="4" spans="1:14" ht="18" x14ac:dyDescent="0.35">
      <c r="B4" s="4" t="s">
        <v>6</v>
      </c>
      <c r="C4" s="2" t="s">
        <v>1</v>
      </c>
      <c r="D4" s="2" t="s">
        <v>2</v>
      </c>
      <c r="E4" s="2" t="s">
        <v>3</v>
      </c>
      <c r="F4" s="2" t="s">
        <v>4</v>
      </c>
      <c r="G4" s="5"/>
      <c r="H4" s="6" t="s">
        <v>7</v>
      </c>
      <c r="I4" s="6"/>
      <c r="J4" s="6" t="s">
        <v>8</v>
      </c>
      <c r="K4" s="6"/>
      <c r="L4" s="5" t="s">
        <v>9</v>
      </c>
      <c r="M4" s="5"/>
      <c r="N4" s="7"/>
    </row>
    <row r="5" spans="1:14" x14ac:dyDescent="0.3">
      <c r="B5" s="4">
        <v>1</v>
      </c>
      <c r="C5" s="3">
        <v>120</v>
      </c>
      <c r="D5" s="3">
        <v>80</v>
      </c>
      <c r="E5" s="3">
        <v>400</v>
      </c>
      <c r="F5" s="3">
        <v>1</v>
      </c>
      <c r="G5" s="8"/>
      <c r="H5" s="8">
        <f>AVERAGE(C5:C16)</f>
        <v>162.08333333333334</v>
      </c>
      <c r="I5" s="18">
        <f>AVERAGE(D5:D16)</f>
        <v>99.166666666666671</v>
      </c>
      <c r="J5" s="18"/>
      <c r="K5" s="18"/>
      <c r="L5" s="18">
        <f>AVERAGE(E5:E16)</f>
        <v>537.5</v>
      </c>
      <c r="M5" s="18"/>
      <c r="N5" s="18"/>
    </row>
    <row r="6" spans="1:14" x14ac:dyDescent="0.3">
      <c r="B6" s="4">
        <v>2</v>
      </c>
      <c r="C6" s="3">
        <v>135</v>
      </c>
      <c r="D6" s="3">
        <v>90</v>
      </c>
      <c r="E6" s="3">
        <v>450</v>
      </c>
      <c r="F6" s="3">
        <v>1.2</v>
      </c>
    </row>
    <row r="7" spans="1:14" ht="18" x14ac:dyDescent="0.35">
      <c r="B7" s="4">
        <v>3</v>
      </c>
      <c r="C7" s="3">
        <v>150</v>
      </c>
      <c r="D7" s="3">
        <v>85</v>
      </c>
      <c r="E7" s="3">
        <v>500</v>
      </c>
      <c r="F7" s="3">
        <v>1.1000000000000001</v>
      </c>
      <c r="G7" s="6"/>
      <c r="H7" s="6" t="s">
        <v>10</v>
      </c>
      <c r="I7" s="6"/>
      <c r="J7" s="6" t="s">
        <v>11</v>
      </c>
      <c r="K7" s="6"/>
      <c r="L7" s="6" t="s">
        <v>12</v>
      </c>
      <c r="M7" s="6"/>
      <c r="N7" s="6"/>
    </row>
    <row r="8" spans="1:14" x14ac:dyDescent="0.3">
      <c r="B8" s="4">
        <v>4</v>
      </c>
      <c r="C8" s="3">
        <v>160</v>
      </c>
      <c r="D8" s="3">
        <v>95</v>
      </c>
      <c r="E8" s="3">
        <v>550</v>
      </c>
      <c r="F8" s="3">
        <v>1.3</v>
      </c>
      <c r="G8" s="8"/>
      <c r="H8" s="8">
        <f>MEDIAN(C5:C16)</f>
        <v>162.5</v>
      </c>
      <c r="I8" s="9"/>
      <c r="J8" s="9">
        <f>MEDIAN(D5:D16)</f>
        <v>100</v>
      </c>
      <c r="K8" s="9"/>
      <c r="L8" s="8">
        <f>MEDIAN(E5:E16)</f>
        <v>545</v>
      </c>
      <c r="M8" s="8"/>
      <c r="N8" s="8"/>
    </row>
    <row r="9" spans="1:14" x14ac:dyDescent="0.3">
      <c r="B9" s="4">
        <v>5</v>
      </c>
      <c r="C9" s="3">
        <v>145</v>
      </c>
      <c r="D9" s="3">
        <v>90</v>
      </c>
      <c r="E9" s="3">
        <v>480</v>
      </c>
      <c r="F9" s="3">
        <v>1.2</v>
      </c>
    </row>
    <row r="10" spans="1:14" ht="18" x14ac:dyDescent="0.35">
      <c r="B10" s="4">
        <v>6</v>
      </c>
      <c r="C10" s="3">
        <v>155</v>
      </c>
      <c r="D10" s="3">
        <v>100</v>
      </c>
      <c r="E10" s="3">
        <v>520</v>
      </c>
      <c r="F10" s="3">
        <v>1.1000000000000001</v>
      </c>
      <c r="G10" s="19" t="s">
        <v>14</v>
      </c>
      <c r="H10" s="19"/>
      <c r="I10" s="19"/>
      <c r="J10" s="19"/>
      <c r="K10" s="19"/>
      <c r="L10" s="19"/>
      <c r="M10" s="19"/>
      <c r="N10" s="19"/>
    </row>
    <row r="11" spans="1:14" x14ac:dyDescent="0.3">
      <c r="B11" s="4">
        <v>7</v>
      </c>
      <c r="C11" s="3">
        <v>165</v>
      </c>
      <c r="D11" s="3">
        <v>105</v>
      </c>
      <c r="E11" s="3">
        <v>540</v>
      </c>
      <c r="F11" s="3">
        <v>1.3</v>
      </c>
      <c r="G11" s="12">
        <f>_xlfn.STDEV.P(E5:E16)</f>
        <v>69.176706098705409</v>
      </c>
      <c r="H11" s="13" t="s">
        <v>15</v>
      </c>
    </row>
    <row r="12" spans="1:14" x14ac:dyDescent="0.3">
      <c r="B12" s="4">
        <v>8</v>
      </c>
      <c r="C12" s="3">
        <v>170</v>
      </c>
      <c r="D12" s="3">
        <v>110</v>
      </c>
      <c r="E12" s="3">
        <v>560</v>
      </c>
      <c r="F12" s="3">
        <v>1.2</v>
      </c>
      <c r="G12" s="12">
        <f>_xlfn.STDEV.P(C5:C16)</f>
        <v>21.933453647086427</v>
      </c>
      <c r="H12" s="13" t="s">
        <v>16</v>
      </c>
    </row>
    <row r="13" spans="1:14" x14ac:dyDescent="0.3">
      <c r="B13" s="4">
        <v>9</v>
      </c>
      <c r="C13" s="3">
        <v>175</v>
      </c>
      <c r="D13" s="3">
        <v>100</v>
      </c>
      <c r="E13" s="3">
        <v>580</v>
      </c>
      <c r="F13" s="3">
        <v>1.1000000000000001</v>
      </c>
      <c r="G13" s="12">
        <f>_xlfn.STDEV.P(D5:D16)</f>
        <v>11.149240133549711</v>
      </c>
      <c r="H13" s="13" t="s">
        <v>17</v>
      </c>
    </row>
    <row r="14" spans="1:14" x14ac:dyDescent="0.3">
      <c r="B14" s="4">
        <v>10</v>
      </c>
      <c r="C14" s="3">
        <v>180</v>
      </c>
      <c r="D14" s="3">
        <v>105</v>
      </c>
      <c r="E14" s="3">
        <v>600</v>
      </c>
      <c r="F14" s="3">
        <v>1.2</v>
      </c>
    </row>
    <row r="15" spans="1:14" ht="18" x14ac:dyDescent="0.35">
      <c r="B15" s="4">
        <v>11</v>
      </c>
      <c r="C15" s="3">
        <v>190</v>
      </c>
      <c r="D15" s="3">
        <v>110</v>
      </c>
      <c r="E15" s="3">
        <v>620</v>
      </c>
      <c r="F15" s="3">
        <v>1.3</v>
      </c>
      <c r="G15" s="19" t="s">
        <v>18</v>
      </c>
      <c r="H15" s="19"/>
      <c r="I15" s="19"/>
      <c r="J15" s="19"/>
      <c r="K15" s="19"/>
      <c r="L15" s="19"/>
      <c r="M15" s="19"/>
      <c r="N15" s="19"/>
    </row>
    <row r="16" spans="1:14" x14ac:dyDescent="0.3">
      <c r="B16" s="4">
        <v>12</v>
      </c>
      <c r="C16" s="3">
        <v>200</v>
      </c>
      <c r="D16" s="3">
        <v>120</v>
      </c>
      <c r="E16" s="3">
        <v>650</v>
      </c>
      <c r="F16" s="3">
        <v>1.2</v>
      </c>
      <c r="G16" s="18">
        <f>SUMPRODUCT(E5:E16,F5:F16) /SUM(F5:F16)</f>
        <v>540.21126760563379</v>
      </c>
      <c r="H16" s="18"/>
      <c r="I16" s="18"/>
      <c r="J16" s="18"/>
      <c r="K16" s="18"/>
      <c r="L16" s="18"/>
      <c r="M16" s="18"/>
      <c r="N16" s="18"/>
    </row>
    <row r="17" spans="2:8" x14ac:dyDescent="0.3">
      <c r="B17" s="10" t="s">
        <v>13</v>
      </c>
      <c r="C17" s="11">
        <f>SUM(C5:C16)</f>
        <v>1945</v>
      </c>
      <c r="D17" s="11">
        <f>SUM(D5:D16)</f>
        <v>1190</v>
      </c>
      <c r="E17" s="11">
        <f>SUM(E5:E16)</f>
        <v>6450</v>
      </c>
      <c r="F17" s="11"/>
    </row>
    <row r="31" spans="2:8" ht="18" x14ac:dyDescent="0.35">
      <c r="B31" s="20"/>
      <c r="C31" s="20" t="s">
        <v>20</v>
      </c>
      <c r="D31" s="20"/>
      <c r="G31" s="22" t="s">
        <v>39</v>
      </c>
      <c r="H31" s="22"/>
    </row>
    <row r="32" spans="2:8" ht="18" x14ac:dyDescent="0.35">
      <c r="B32" s="20" t="s">
        <v>21</v>
      </c>
      <c r="C32" s="20"/>
      <c r="D32" s="20"/>
      <c r="G32" s="22" t="s">
        <v>40</v>
      </c>
      <c r="H32" s="22"/>
    </row>
    <row r="34" spans="2:10" x14ac:dyDescent="0.3">
      <c r="F34" t="s">
        <v>64</v>
      </c>
      <c r="G34" t="s">
        <v>65</v>
      </c>
      <c r="H34" t="s">
        <v>66</v>
      </c>
      <c r="I34" s="1" t="s">
        <v>67</v>
      </c>
      <c r="J34" s="1" t="s">
        <v>68</v>
      </c>
    </row>
    <row r="35" spans="2:10" x14ac:dyDescent="0.3">
      <c r="B35" t="s">
        <v>36</v>
      </c>
      <c r="C35" t="s">
        <v>37</v>
      </c>
      <c r="D35" t="s">
        <v>38</v>
      </c>
      <c r="G35" s="21" t="s">
        <v>41</v>
      </c>
    </row>
    <row r="36" spans="2:10" x14ac:dyDescent="0.3">
      <c r="B36" t="s">
        <v>22</v>
      </c>
      <c r="C36">
        <v>400000</v>
      </c>
      <c r="F36" s="23">
        <v>1</v>
      </c>
      <c r="G36" s="23" t="s">
        <v>42</v>
      </c>
      <c r="H36" s="23"/>
      <c r="I36" s="24"/>
      <c r="J36" s="24"/>
    </row>
    <row r="37" spans="2:10" x14ac:dyDescent="0.3">
      <c r="B37" t="s">
        <v>23</v>
      </c>
      <c r="C37">
        <v>200000</v>
      </c>
      <c r="F37" t="s">
        <v>43</v>
      </c>
      <c r="G37" t="s">
        <v>44</v>
      </c>
      <c r="H37">
        <v>500000</v>
      </c>
    </row>
    <row r="38" spans="2:10" x14ac:dyDescent="0.3">
      <c r="B38" s="30" t="s">
        <v>24</v>
      </c>
      <c r="C38" s="29"/>
      <c r="D38" s="30">
        <v>300000</v>
      </c>
      <c r="F38" t="s">
        <v>45</v>
      </c>
      <c r="G38" t="s">
        <v>46</v>
      </c>
      <c r="H38">
        <v>400000</v>
      </c>
    </row>
    <row r="39" spans="2:10" x14ac:dyDescent="0.3">
      <c r="F39" t="s">
        <v>47</v>
      </c>
      <c r="G39" t="s">
        <v>48</v>
      </c>
      <c r="H39">
        <v>200000</v>
      </c>
    </row>
    <row r="40" spans="2:10" x14ac:dyDescent="0.3">
      <c r="B40" t="s">
        <v>25</v>
      </c>
      <c r="D40">
        <v>200</v>
      </c>
      <c r="F40" s="7"/>
      <c r="G40" s="7" t="s">
        <v>13</v>
      </c>
      <c r="H40" s="7"/>
      <c r="I40" s="26">
        <f>SUM(H37,H38,H39)</f>
        <v>1100000</v>
      </c>
      <c r="J40" s="26"/>
    </row>
    <row r="41" spans="2:10" x14ac:dyDescent="0.3">
      <c r="B41" t="s">
        <v>26</v>
      </c>
      <c r="D41">
        <v>100</v>
      </c>
      <c r="F41" s="23">
        <v>2</v>
      </c>
      <c r="G41" s="23" t="s">
        <v>49</v>
      </c>
      <c r="H41" s="23"/>
      <c r="I41" s="24"/>
      <c r="J41" s="24"/>
    </row>
    <row r="42" spans="2:10" x14ac:dyDescent="0.3">
      <c r="B42" t="s">
        <v>27</v>
      </c>
      <c r="D42">
        <v>300</v>
      </c>
      <c r="F42" t="s">
        <v>43</v>
      </c>
      <c r="G42" t="s">
        <v>50</v>
      </c>
      <c r="H42">
        <v>7000</v>
      </c>
    </row>
    <row r="43" spans="2:10" x14ac:dyDescent="0.3">
      <c r="B43" t="s">
        <v>28</v>
      </c>
      <c r="D43">
        <v>200</v>
      </c>
      <c r="F43" t="s">
        <v>45</v>
      </c>
      <c r="G43" t="s">
        <v>51</v>
      </c>
      <c r="H43">
        <v>800</v>
      </c>
    </row>
    <row r="44" spans="2:10" x14ac:dyDescent="0.3">
      <c r="B44" s="30" t="s">
        <v>29</v>
      </c>
      <c r="C44" s="30"/>
      <c r="D44" s="30">
        <f>SUM(D40:D43)</f>
        <v>800</v>
      </c>
      <c r="F44" s="7"/>
      <c r="G44" s="7" t="s">
        <v>13</v>
      </c>
      <c r="H44" s="7"/>
      <c r="I44" s="26">
        <f>SUM(H42,H43)</f>
        <v>7800</v>
      </c>
      <c r="J44" s="26"/>
    </row>
    <row r="45" spans="2:10" x14ac:dyDescent="0.3">
      <c r="B45" t="s">
        <v>30</v>
      </c>
      <c r="D45">
        <v>299200</v>
      </c>
      <c r="F45" s="23">
        <v>3</v>
      </c>
      <c r="G45" s="23" t="s">
        <v>52</v>
      </c>
      <c r="H45" s="23"/>
      <c r="I45" s="24"/>
      <c r="J45" s="24"/>
    </row>
    <row r="46" spans="2:10" x14ac:dyDescent="0.3">
      <c r="B46" t="s">
        <v>31</v>
      </c>
      <c r="D46">
        <v>3000</v>
      </c>
      <c r="F46" t="s">
        <v>43</v>
      </c>
      <c r="G46" t="s">
        <v>53</v>
      </c>
      <c r="H46">
        <v>400</v>
      </c>
    </row>
    <row r="47" spans="2:10" x14ac:dyDescent="0.3">
      <c r="B47" t="s">
        <v>32</v>
      </c>
      <c r="D47">
        <v>200</v>
      </c>
      <c r="F47" t="s">
        <v>45</v>
      </c>
      <c r="G47" t="s">
        <v>51</v>
      </c>
      <c r="H47">
        <v>600</v>
      </c>
    </row>
    <row r="48" spans="2:10" x14ac:dyDescent="0.3">
      <c r="B48" s="30" t="s">
        <v>33</v>
      </c>
      <c r="C48" s="30"/>
      <c r="D48" s="30">
        <f>SUM(D45:D47)</f>
        <v>302400</v>
      </c>
      <c r="F48" s="7"/>
      <c r="G48" s="7" t="s">
        <v>13</v>
      </c>
      <c r="H48" s="7"/>
      <c r="I48" s="26">
        <v>1000</v>
      </c>
      <c r="J48" s="26"/>
    </row>
    <row r="49" spans="1:10" x14ac:dyDescent="0.3">
      <c r="B49" t="s">
        <v>34</v>
      </c>
      <c r="D49">
        <v>400</v>
      </c>
      <c r="F49" s="27" t="s">
        <v>55</v>
      </c>
      <c r="G49" s="27" t="s">
        <v>54</v>
      </c>
      <c r="H49" s="27"/>
      <c r="I49" s="28"/>
      <c r="J49" s="28">
        <f>SUM(I40,I44,I48)</f>
        <v>1108800</v>
      </c>
    </row>
    <row r="50" spans="1:10" x14ac:dyDescent="0.3">
      <c r="B50" s="32" t="s">
        <v>35</v>
      </c>
      <c r="C50" s="32"/>
      <c r="D50" s="32">
        <v>302000</v>
      </c>
    </row>
    <row r="51" spans="1:10" x14ac:dyDescent="0.3">
      <c r="G51" s="21" t="s">
        <v>56</v>
      </c>
    </row>
    <row r="52" spans="1:10" x14ac:dyDescent="0.3">
      <c r="F52" s="23">
        <v>1</v>
      </c>
      <c r="G52" s="23" t="s">
        <v>57</v>
      </c>
      <c r="H52" s="23"/>
      <c r="I52" s="24"/>
      <c r="J52" s="24"/>
    </row>
    <row r="53" spans="1:10" ht="15.6" x14ac:dyDescent="0.3">
      <c r="B53" s="33"/>
      <c r="F53" t="s">
        <v>43</v>
      </c>
      <c r="G53" t="s">
        <v>58</v>
      </c>
      <c r="H53">
        <v>500000</v>
      </c>
    </row>
    <row r="54" spans="1:10" ht="16.2" customHeight="1" x14ac:dyDescent="0.3">
      <c r="F54" t="s">
        <v>45</v>
      </c>
      <c r="G54" t="s">
        <v>59</v>
      </c>
      <c r="H54">
        <v>400000</v>
      </c>
    </row>
    <row r="55" spans="1:10" ht="15.6" x14ac:dyDescent="0.3">
      <c r="A55" s="34">
        <v>1</v>
      </c>
      <c r="B55" s="35" t="s">
        <v>69</v>
      </c>
      <c r="C55" s="36" t="s">
        <v>70</v>
      </c>
      <c r="D55" s="36"/>
      <c r="F55" t="s">
        <v>47</v>
      </c>
      <c r="G55" t="s">
        <v>60</v>
      </c>
      <c r="H55">
        <v>20000</v>
      </c>
    </row>
    <row r="56" spans="1:10" ht="15.6" x14ac:dyDescent="0.3">
      <c r="A56" s="34"/>
      <c r="B56" s="35"/>
      <c r="C56" s="36" t="s">
        <v>71</v>
      </c>
      <c r="D56" s="36"/>
      <c r="F56" t="s">
        <v>61</v>
      </c>
      <c r="G56" t="s">
        <v>51</v>
      </c>
      <c r="H56">
        <v>10000</v>
      </c>
    </row>
    <row r="57" spans="1:10" ht="15.6" x14ac:dyDescent="0.3">
      <c r="A57" s="34"/>
      <c r="B57" s="35"/>
      <c r="C57" s="36">
        <v>178.8</v>
      </c>
      <c r="D57" s="36"/>
      <c r="F57" s="7"/>
      <c r="G57" s="7" t="s">
        <v>62</v>
      </c>
      <c r="H57" s="7"/>
      <c r="I57" s="26">
        <f>SUM(H53,H54,H55,H56)</f>
        <v>930000</v>
      </c>
      <c r="J57" s="26"/>
    </row>
    <row r="58" spans="1:10" ht="15.6" x14ac:dyDescent="0.3">
      <c r="A58" s="34">
        <v>2</v>
      </c>
      <c r="B58" s="35" t="s">
        <v>72</v>
      </c>
      <c r="C58" s="36" t="s">
        <v>73</v>
      </c>
      <c r="D58" s="36"/>
      <c r="F58" s="23">
        <v>2</v>
      </c>
      <c r="G58" s="23" t="s">
        <v>52</v>
      </c>
      <c r="H58" s="23"/>
      <c r="I58" s="25">
        <v>178800</v>
      </c>
      <c r="J58" s="24"/>
    </row>
    <row r="59" spans="1:10" ht="15.6" x14ac:dyDescent="0.3">
      <c r="A59" s="34"/>
      <c r="B59" s="35"/>
      <c r="C59" s="36" t="s">
        <v>74</v>
      </c>
      <c r="D59" s="36"/>
      <c r="F59" s="27" t="s">
        <v>45</v>
      </c>
      <c r="G59" s="27" t="s">
        <v>63</v>
      </c>
      <c r="H59" s="27"/>
      <c r="I59" s="31"/>
      <c r="J59" s="28">
        <v>1108800</v>
      </c>
    </row>
    <row r="60" spans="1:10" ht="15.6" x14ac:dyDescent="0.3">
      <c r="A60" s="34"/>
      <c r="B60" s="35"/>
      <c r="C60" s="36">
        <v>170</v>
      </c>
      <c r="D60" s="36"/>
    </row>
    <row r="61" spans="1:10" ht="15.6" x14ac:dyDescent="0.3">
      <c r="A61" s="34">
        <v>3</v>
      </c>
      <c r="B61" s="35" t="s">
        <v>75</v>
      </c>
      <c r="C61" s="36" t="s">
        <v>76</v>
      </c>
      <c r="D61" s="36"/>
    </row>
    <row r="62" spans="1:10" ht="15.6" x14ac:dyDescent="0.3">
      <c r="A62" s="34"/>
      <c r="B62" s="35"/>
      <c r="C62" s="36" t="s">
        <v>77</v>
      </c>
      <c r="D62" s="36"/>
    </row>
    <row r="63" spans="1:10" ht="15.6" x14ac:dyDescent="0.3">
      <c r="A63" s="34"/>
      <c r="B63" s="35"/>
      <c r="C63" s="36">
        <v>2</v>
      </c>
      <c r="D63" s="36"/>
    </row>
    <row r="64" spans="1:10" ht="15.6" x14ac:dyDescent="0.3">
      <c r="A64" s="34">
        <v>4</v>
      </c>
      <c r="B64" s="35" t="s">
        <v>78</v>
      </c>
      <c r="C64" s="36" t="s">
        <v>79</v>
      </c>
      <c r="D64" s="36"/>
    </row>
    <row r="65" spans="1:4" ht="15.6" x14ac:dyDescent="0.3">
      <c r="A65" s="34"/>
      <c r="B65" s="35"/>
      <c r="C65" s="36" t="s">
        <v>80</v>
      </c>
      <c r="D65" s="36"/>
    </row>
    <row r="66" spans="1:4" ht="15.6" x14ac:dyDescent="0.3">
      <c r="A66" s="34"/>
      <c r="B66" s="35"/>
      <c r="C66" s="36">
        <v>0.75</v>
      </c>
      <c r="D66" s="36"/>
    </row>
    <row r="67" spans="1:4" ht="15.6" x14ac:dyDescent="0.3">
      <c r="A67" s="34">
        <v>5</v>
      </c>
      <c r="B67" s="35" t="s">
        <v>81</v>
      </c>
      <c r="C67" s="36" t="s">
        <v>82</v>
      </c>
      <c r="D67" s="36"/>
    </row>
    <row r="68" spans="1:4" ht="15.6" x14ac:dyDescent="0.3">
      <c r="A68" s="34"/>
      <c r="B68" s="35"/>
      <c r="C68" s="36" t="s">
        <v>83</v>
      </c>
      <c r="D68" s="36"/>
    </row>
    <row r="69" spans="1:4" ht="15.6" x14ac:dyDescent="0.3">
      <c r="A69" s="34"/>
      <c r="B69" s="35"/>
      <c r="C69" s="36">
        <v>0.74</v>
      </c>
      <c r="D69" s="36"/>
    </row>
    <row r="70" spans="1:4" ht="15.6" x14ac:dyDescent="0.3">
      <c r="A70" s="34">
        <v>6</v>
      </c>
      <c r="B70" s="35" t="s">
        <v>84</v>
      </c>
      <c r="C70" s="36" t="s">
        <v>85</v>
      </c>
      <c r="D70" s="36"/>
    </row>
    <row r="71" spans="1:4" x14ac:dyDescent="0.3">
      <c r="A71" s="37"/>
      <c r="B71" s="38"/>
      <c r="C71" s="36" t="s">
        <v>86</v>
      </c>
      <c r="D71" s="36"/>
    </row>
    <row r="72" spans="1:4" x14ac:dyDescent="0.3">
      <c r="A72" s="37"/>
      <c r="B72" s="38"/>
      <c r="C72" s="36">
        <v>0.6</v>
      </c>
      <c r="D72" s="36"/>
    </row>
  </sheetData>
  <mergeCells count="5">
    <mergeCell ref="I5:K5"/>
    <mergeCell ref="L5:N5"/>
    <mergeCell ref="G10:N10"/>
    <mergeCell ref="G15:N15"/>
    <mergeCell ref="G16:N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 Mishra</dc:creator>
  <cp:lastModifiedBy>Kalyani Mishra</cp:lastModifiedBy>
  <dcterms:created xsi:type="dcterms:W3CDTF">2024-06-07T12:47:13Z</dcterms:created>
  <dcterms:modified xsi:type="dcterms:W3CDTF">2024-06-08T04:34:55Z</dcterms:modified>
</cp:coreProperties>
</file>